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30" activeTab="0"/>
  </bookViews>
  <sheets>
    <sheet name="Титульный" sheetId="1" r:id="rId1"/>
    <sheet name="стр.3" sheetId="2" r:id="rId2"/>
    <sheet name="стр.4" sheetId="3" r:id="rId3"/>
    <sheet name="Проверка" sheetId="4" state="veryHidden" r:id="rId4"/>
    <sheet name="Изменения" sheetId="5" state="veryHidden" r:id="rId5"/>
    <sheet name="h_values" sheetId="6" state="veryHidden" r:id="rId6"/>
    <sheet name="Лист1" sheetId="7" r:id="rId7"/>
  </sheets>
  <definedNames>
    <definedName name="aFil">'h_values'!$K$3:$K$27</definedName>
    <definedName name="aFiltered">'h_values'!$J$2:$L$13</definedName>
    <definedName name="aINN">'h_values'!$G$2:$G$27</definedName>
    <definedName name="aINNF">'h_values'!$K$2:$K$13</definedName>
    <definedName name="aKPP">'h_values'!$H$2:$H$27</definedName>
    <definedName name="aKPPF">'h_values'!$L$2:$L$13</definedName>
    <definedName name="aMeasure">'h_values'!$N$2:$N$3</definedName>
    <definedName name="aMonth">'h_values'!$B$2:$B$13</definedName>
    <definedName name="aMr">'h_values'!$D$2:$D$27</definedName>
    <definedName name="aOKTMO">'h_values'!$E$2:$E$27</definedName>
    <definedName name="aOrg">'h_values'!$J$3:$L$27</definedName>
    <definedName name="AOrgF">'h_values'!$J$2:$J$13</definedName>
    <definedName name="aQuarter">'h_values'!$C$2:$C$5</definedName>
    <definedName name="aYears">'h_values'!$A$2:$A$10</definedName>
    <definedName name="god">'Титульный'!$AM$13</definedName>
    <definedName name="INN">'Титульный'!$CD$17</definedName>
    <definedName name="KPP">'Титульный'!$CD$18</definedName>
    <definedName name="Mr">'Титульный'!$Z$15</definedName>
    <definedName name="oktmo">'Титульный'!$CD$20</definedName>
    <definedName name="org">'Титульный'!$P$16</definedName>
    <definedName name="_xlnm.Print_Area" localSheetId="1">'стр.3'!$A$1:$EY$27</definedName>
    <definedName name="_xlnm.Print_Area" localSheetId="2">'стр.4'!$A$1:$DS$19</definedName>
    <definedName name="_xlnm.Print_Area" localSheetId="0">'Титульный'!$A$13:$CX$22</definedName>
  </definedNames>
  <calcPr fullCalcOnLoad="1" refMode="R1C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AX28" authorId="0">
      <text>
        <r>
          <rPr>
            <b/>
            <sz val="8"/>
            <rFont val="Tahoma"/>
            <family val="2"/>
          </rPr>
          <t>Здесь и далее: Отрицательные значения заносятся с минусом, отображаются в скобках</t>
        </r>
      </text>
    </comment>
  </commentList>
</comments>
</file>

<file path=xl/sharedStrings.xml><?xml version="1.0" encoding="utf-8"?>
<sst xmlns="http://schemas.openxmlformats.org/spreadsheetml/2006/main" count="1250" uniqueCount="487">
  <si>
    <t>Коды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</si>
  <si>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</si>
  <si>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</si>
  <si>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</si>
  <si>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</si>
  <si>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</si>
  <si>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</si>
  <si>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</si>
  <si>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</si>
  <si>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</si>
  <si>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ОКВЭД</t>
  </si>
  <si>
    <t>Организационно-правовая форма/форма собственности</t>
  </si>
  <si>
    <t xml:space="preserve"> г.</t>
  </si>
  <si>
    <t>к Приказу Министерства финансов</t>
  </si>
  <si>
    <t>Российской Федерации</t>
  </si>
  <si>
    <t>от 02.07.2010 № 66н</t>
  </si>
  <si>
    <t>Формы</t>
  </si>
  <si>
    <t>На 31 декабря</t>
  </si>
  <si>
    <t>Резервный капитал</t>
  </si>
  <si>
    <t>Нераспределенная прибыль (непокрытый убыток)</t>
  </si>
  <si>
    <t>Руководитель</t>
  </si>
  <si>
    <t>(подпись)</t>
  </si>
  <si>
    <t>(расшифровка подписи)</t>
  </si>
  <si>
    <t>"</t>
  </si>
  <si>
    <t>(в ред. Приказов Минфина России</t>
  </si>
  <si>
    <t>от 05.10.2011 № 124н,</t>
  </si>
  <si>
    <t>от 06.04.2015 № 57н)</t>
  </si>
  <si>
    <t>YEAR</t>
  </si>
  <si>
    <t>MONTH</t>
  </si>
  <si>
    <t>QUARTER</t>
  </si>
  <si>
    <t>МР</t>
  </si>
  <si>
    <t>ОКТМО</t>
  </si>
  <si>
    <t>январь</t>
  </si>
  <si>
    <t>I 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</si>
  <si>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</si>
  <si>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</si>
  <si>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</si>
  <si>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</si>
  <si>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</si>
  <si>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февраль</t>
  </si>
  <si>
    <t>II квартал</t>
  </si>
  <si>
    <t>Великолукский район</t>
  </si>
  <si>
    <t>58606000</t>
  </si>
  <si>
    <t>АО "РЭУ"</t>
  </si>
  <si>
    <t>7714783092</t>
  </si>
  <si>
    <t>602743002</t>
  </si>
  <si>
    <t>март</t>
  </si>
  <si>
    <t>III квартал</t>
  </si>
  <si>
    <t>Гдовский район</t>
  </si>
  <si>
    <t>58608000</t>
  </si>
  <si>
    <t>АО "РЭУ" филиал "Санкт-Петербургский"</t>
  </si>
  <si>
    <t>783943001</t>
  </si>
  <si>
    <t>апрель</t>
  </si>
  <si>
    <t>IV квартал</t>
  </si>
  <si>
    <t>Дедовичский район</t>
  </si>
  <si>
    <t>58610000</t>
  </si>
  <si>
    <t>ООО «ГАЗПРОМ ТЕПЛОЭНЕРГО ПСКОВ»</t>
  </si>
  <si>
    <t>6027069804</t>
  </si>
  <si>
    <t>602701001</t>
  </si>
  <si>
    <t>май</t>
  </si>
  <si>
    <t>Дновский район</t>
  </si>
  <si>
    <t>58612000</t>
  </si>
  <si>
    <t>Обособленное подразделение "Псковское" АО "ГУ ЖКХ"</t>
  </si>
  <si>
    <t>5116000922</t>
  </si>
  <si>
    <t>602745001</t>
  </si>
  <si>
    <t>июнь</t>
  </si>
  <si>
    <t>Красногородский район</t>
  </si>
  <si>
    <t>58614000</t>
  </si>
  <si>
    <t>МУП "Райэнергоремонт" Великолукского района</t>
  </si>
  <si>
    <t>6002011471</t>
  </si>
  <si>
    <t>600201001</t>
  </si>
  <si>
    <t>июль</t>
  </si>
  <si>
    <t>Куньинский район</t>
  </si>
  <si>
    <t>58616000</t>
  </si>
  <si>
    <t>август</t>
  </si>
  <si>
    <t>Локнянский район</t>
  </si>
  <si>
    <t>58618000</t>
  </si>
  <si>
    <t>ООО "Теплоцентраль1"</t>
  </si>
  <si>
    <t>6002011496</t>
  </si>
  <si>
    <t>сентябрь</t>
  </si>
  <si>
    <t>Невельский район</t>
  </si>
  <si>
    <t>58620000</t>
  </si>
  <si>
    <t>октябрь</t>
  </si>
  <si>
    <t>Новоржевский район</t>
  </si>
  <si>
    <t>58623000</t>
  </si>
  <si>
    <t>ноябрь</t>
  </si>
  <si>
    <t>Новосокольнический район</t>
  </si>
  <si>
    <t>58626000</t>
  </si>
  <si>
    <t>МУП "ТЕПЛОВЫЕ СЕТИ" Г. ВЕЛИКИЕ ЛУКИ</t>
  </si>
  <si>
    <t>6025006630</t>
  </si>
  <si>
    <t>602501001</t>
  </si>
  <si>
    <t>декабрь</t>
  </si>
  <si>
    <t>Опочецкий район</t>
  </si>
  <si>
    <t>58629000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</si>
  <si>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</si>
  <si>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</si>
  <si>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</si>
  <si>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Островский район</t>
  </si>
  <si>
    <t>58633000</t>
  </si>
  <si>
    <t>Палкинский район</t>
  </si>
  <si>
    <t>58637000</t>
  </si>
  <si>
    <t>ФГБУ "ЦЖКУ" Минобороны России</t>
  </si>
  <si>
    <t>7729314745</t>
  </si>
  <si>
    <t>784243001</t>
  </si>
  <si>
    <t>Печорский район</t>
  </si>
  <si>
    <t>58640000</t>
  </si>
  <si>
    <t>Плюсский район</t>
  </si>
  <si>
    <t>58643000</t>
  </si>
  <si>
    <t>Порховский район</t>
  </si>
  <si>
    <t>58647000</t>
  </si>
  <si>
    <t>ГБУ ПО "ПСКОВАТОДОР"</t>
  </si>
  <si>
    <t>6027143462</t>
  </si>
  <si>
    <t>Псковский район</t>
  </si>
  <si>
    <t>58649000</t>
  </si>
  <si>
    <t>ЗАО "Нева Энергия"</t>
  </si>
  <si>
    <t>7802312374</t>
  </si>
  <si>
    <t>780201001</t>
  </si>
  <si>
    <t>Пустошкинский район</t>
  </si>
  <si>
    <t>58650000</t>
  </si>
  <si>
    <t>600301001</t>
  </si>
  <si>
    <t>Пушкиногорский район</t>
  </si>
  <si>
    <t>58651000</t>
  </si>
  <si>
    <t>Пыталовский район</t>
  </si>
  <si>
    <t>58653000</t>
  </si>
  <si>
    <t>Себежский район</t>
  </si>
  <si>
    <t>58654000</t>
  </si>
  <si>
    <t>МП "Теплосервис"</t>
  </si>
  <si>
    <t>6003006058</t>
  </si>
  <si>
    <t>Стругокрасненский район</t>
  </si>
  <si>
    <t>58656000</t>
  </si>
  <si>
    <t>МП "ЧПКХ"</t>
  </si>
  <si>
    <t>6003003963</t>
  </si>
  <si>
    <t>Усвятский район</t>
  </si>
  <si>
    <t>58658000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</si>
  <si>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</si>
  <si>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город Великие Луки</t>
  </si>
  <si>
    <t>58710000</t>
  </si>
  <si>
    <t>МП ЖКХ Дедовичского района</t>
  </si>
  <si>
    <t>6004000250</t>
  </si>
  <si>
    <t>600401001</t>
  </si>
  <si>
    <t>город Псков</t>
  </si>
  <si>
    <t>58701000</t>
  </si>
  <si>
    <t>ПАО "ОГК-2"</t>
  </si>
  <si>
    <t>2607018122</t>
  </si>
  <si>
    <t>600402001</t>
  </si>
  <si>
    <t>МУП "ДНОВСКАЯ ТЕПЛОСНАБЖАЮЩАЯ ОРГАНИЗАЦИЯ"</t>
  </si>
  <si>
    <t>6005003870</t>
  </si>
  <si>
    <t>600501001</t>
  </si>
  <si>
    <t>МУП "Тепловые сети" Дновского района</t>
  </si>
  <si>
    <t>6005000206</t>
  </si>
  <si>
    <t>МУП «ТЕПЛОСНАБЖАЮЩАЯ ОРГАНИЗАЦИЯ»</t>
  </si>
  <si>
    <t>6005003863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</si>
  <si>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</si>
  <si>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</si>
  <si>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</si>
  <si>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</si>
  <si>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</si>
  <si>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</si>
  <si>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</si>
  <si>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</si>
  <si>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</si>
  <si>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</si>
  <si>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</si>
  <si>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</si>
  <si>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</si>
  <si>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</si>
  <si>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</si>
  <si>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</si>
  <si>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</si>
  <si>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</si>
  <si>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</si>
  <si>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</si>
  <si>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</si>
  <si>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</si>
  <si>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</si>
  <si>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</si>
  <si>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</si>
  <si>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</si>
  <si>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</si>
  <si>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"Искра"</t>
  </si>
  <si>
    <t>6011000606</t>
  </si>
  <si>
    <t>601101001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</si>
  <si>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</si>
  <si>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</si>
  <si>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</si>
  <si>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</si>
  <si>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601201001</t>
  </si>
  <si>
    <t>ГБУСО "Опочецкий дом-интернат"</t>
  </si>
  <si>
    <t>6012000711</t>
  </si>
  <si>
    <t>ЗАО ДСПМК "Опочецкая"</t>
  </si>
  <si>
    <t>6012002638</t>
  </si>
  <si>
    <t>МУП "Теплоресурс"</t>
  </si>
  <si>
    <t>6012006826</t>
  </si>
  <si>
    <t>МУП "Островские теплосети" Островского района</t>
  </si>
  <si>
    <t>6013006900</t>
  </si>
  <si>
    <t>601301001</t>
  </si>
  <si>
    <t>ФКУ ИК - 2 УФСИН России по Псковской области</t>
  </si>
  <si>
    <t>6013005328</t>
  </si>
  <si>
    <t>МУП "Палкинская ПМК"</t>
  </si>
  <si>
    <t>6014002810</t>
  </si>
  <si>
    <t>601401001</t>
  </si>
  <si>
    <t>МП "Печорские теплосети"</t>
  </si>
  <si>
    <t>6015006790</t>
  </si>
  <si>
    <t>601501001</t>
  </si>
  <si>
    <t>МП "ПЛЮССАТЕПЛОРЕСУРС"</t>
  </si>
  <si>
    <t>6016005260</t>
  </si>
  <si>
    <t>601601001</t>
  </si>
  <si>
    <t>МУП "Сервис"</t>
  </si>
  <si>
    <t>6016003985</t>
  </si>
  <si>
    <t>ОАО "Уют"</t>
  </si>
  <si>
    <t>6017003730</t>
  </si>
  <si>
    <t>601701001</t>
  </si>
  <si>
    <t>ОАО Маслосырзавод "Порховский"</t>
  </si>
  <si>
    <t>6017000828</t>
  </si>
  <si>
    <t>Порховское МП ТС и К</t>
  </si>
  <si>
    <t>6017007510</t>
  </si>
  <si>
    <t>ЛПУ "Санаторий "Хилово"</t>
  </si>
  <si>
    <t>6017009683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</si>
  <si>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</si>
  <si>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</si>
  <si>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</si>
  <si>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</si>
  <si>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</si>
  <si>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</si>
  <si>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ООО "А2 ЭНЕРГИЯ"</t>
  </si>
  <si>
    <t>ООО "ГазРесурс"</t>
  </si>
  <si>
    <t>6027140101</t>
  </si>
  <si>
    <t>ООО "РАЙКОМХОЗ"</t>
  </si>
  <si>
    <t>6037003591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</si>
  <si>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</si>
  <si>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</si>
  <si>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</si>
  <si>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</si>
  <si>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</si>
  <si>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</si>
  <si>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</si>
  <si>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</si>
  <si>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</si>
  <si>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</si>
  <si>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</si>
  <si>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</si>
  <si>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МП "Пыталовские теплосети"</t>
  </si>
  <si>
    <t>6021005956</t>
  </si>
  <si>
    <t>602101001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</si>
  <si>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</si>
  <si>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</si>
  <si>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</si>
  <si>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</si>
  <si>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</si>
  <si>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</si>
  <si>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</si>
  <si>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ООО "РУС-СЕРВИС"</t>
  </si>
  <si>
    <t>6022008251</t>
  </si>
  <si>
    <t>МП "Струго-Красненские тепловые сети"</t>
  </si>
  <si>
    <t>6023004122</t>
  </si>
  <si>
    <t>602301001</t>
  </si>
  <si>
    <t>МУП Усвятского района "Коммунхоз"</t>
  </si>
  <si>
    <t>6024000152</t>
  </si>
  <si>
    <t>602401001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</si>
  <si>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</si>
  <si>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</si>
  <si>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</si>
  <si>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</si>
  <si>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</si>
  <si>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</si>
  <si>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</si>
  <si>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</si>
  <si>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</si>
  <si>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</si>
  <si>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</si>
  <si>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</si>
  <si>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</si>
  <si>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</si>
  <si>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</si>
  <si>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"Псковский электротехнический завод"</t>
  </si>
  <si>
    <t>6027020005</t>
  </si>
  <si>
    <t>ОАО "РЖД" (Дирекция по тепловодоснабжению - СП Октябрьской железной дороги - филиала ОАО "РЖД")</t>
  </si>
  <si>
    <t>780445002</t>
  </si>
  <si>
    <t>ООО "Псковсельхозэнерго"</t>
  </si>
  <si>
    <t>6027178602</t>
  </si>
  <si>
    <t>Вид экономической деятельности</t>
  </si>
  <si>
    <t>Субъект РФ</t>
  </si>
  <si>
    <t>Муниципальный район</t>
  </si>
  <si>
    <t>Псковская область</t>
  </si>
  <si>
    <t>Наименование показателя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</si>
  <si>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</si>
  <si>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</si>
  <si>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</si>
  <si>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</si>
  <si>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</si>
  <si>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</si>
  <si>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"РЖД" (Октябрьская дирекция по энергообеспечению – СП "Трансэнерго" - филиала ОАО "РЖД")</t>
  </si>
  <si>
    <t>783845004</t>
  </si>
  <si>
    <t>ОАО "Славянка"</t>
  </si>
  <si>
    <t>7702707386</t>
  </si>
  <si>
    <t>602743001</t>
  </si>
  <si>
    <t>МУП "Гдовпроект"</t>
  </si>
  <si>
    <t>6003003787</t>
  </si>
  <si>
    <t>МП "Водоканал" Дедовичского района</t>
  </si>
  <si>
    <t>6004000980</t>
  </si>
  <si>
    <t>МУП "ДНОВСКИЕ КОММУНАЛЬНЫЕ УСЛУГИ"</t>
  </si>
  <si>
    <t>6005003800</t>
  </si>
  <si>
    <t>МУП "КРМПЖКХ"</t>
  </si>
  <si>
    <t>6006000142</t>
  </si>
  <si>
    <t>ООО "Союз"</t>
  </si>
  <si>
    <t>6006002380</t>
  </si>
  <si>
    <t>МУП "Водоканал"</t>
  </si>
  <si>
    <t>6009000133</t>
  </si>
  <si>
    <t>ФКУ Невельская ВК УФСИН РФ по Псковской области</t>
  </si>
  <si>
    <t>6009003039</t>
  </si>
  <si>
    <t>КФХ "Озёрное"</t>
  </si>
  <si>
    <t>600900066900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</si>
  <si>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</si>
  <si>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</si>
  <si>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</si>
  <si>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</si>
  <si>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</si>
  <si>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</si>
  <si>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</si>
  <si>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</si>
  <si>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МУП "Водоканал" Островского района</t>
  </si>
  <si>
    <t>6013000048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</si>
  <si>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</si>
  <si>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</si>
  <si>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</si>
  <si>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</si>
  <si>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</si>
  <si>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</si>
  <si>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</si>
  <si>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</si>
  <si>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</si>
  <si>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</si>
  <si>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ЛПУ "Санаторий "Череха"</t>
  </si>
  <si>
    <t>6018007417</t>
  </si>
  <si>
    <t>ООО  "Бранд"</t>
  </si>
  <si>
    <t>6027018479</t>
  </si>
  <si>
    <t>ООО "Птицефабрика  "Псковская"</t>
  </si>
  <si>
    <t>6037002358</t>
  </si>
  <si>
    <t>МП "КОМБИНАТ КОММУНАЛЬНЫХ УСЛУГ"</t>
  </si>
  <si>
    <t>6020005907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</si>
  <si>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</si>
  <si>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</si>
  <si>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</si>
  <si>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</si>
  <si>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</si>
  <si>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</si>
  <si>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</si>
  <si>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</si>
  <si>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</si>
  <si>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</si>
  <si>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АКЦИОНЕРНОЕ ОБЩЕСТВО «ОСОБАЯ ЭКОНОМИЧЕСКАЯ ЗОНА ПРОМЫШЛЕННО-ПРОИЗВОДСТВЕННОГО ТИПА «МОГЛИНО»</t>
  </si>
  <si>
    <t>6027145565</t>
  </si>
  <si>
    <t>Муниципальное предприятие «Благоустройство»</t>
  </si>
  <si>
    <t>Муниципальное предприятие «Горкомхоз»</t>
  </si>
  <si>
    <t xml:space="preserve">Муниципальное предприятие Бежаницкого района «Услуга»                              </t>
  </si>
  <si>
    <t xml:space="preserve">Муниципальное предприятие жилищно-коммунального хозяйства Дедовичского района                                              </t>
  </si>
  <si>
    <t>Муниципальное предприятие Пушкиногорского района «Комбинат коммунальных услуг»</t>
  </si>
  <si>
    <t>Муниципальное унитарное предприятие жилищно-коммунального хозяйства</t>
  </si>
  <si>
    <t>Муниципальное унитарное предприятие Опочецкого района «Коммунсервис»</t>
  </si>
  <si>
    <t>МУП «Гдовпроект»</t>
  </si>
  <si>
    <t>МУП Себежского района «Райводоканал»</t>
  </si>
  <si>
    <t>ОАО «Островспецавтопарк»</t>
  </si>
  <si>
    <t>ООО «СпецТрансКом»</t>
  </si>
  <si>
    <t>ООО «Экологистика»</t>
  </si>
  <si>
    <t>ООО «Экор.Ос»</t>
  </si>
  <si>
    <t>Единица измерения:</t>
  </si>
  <si>
    <t>тыс. руб.</t>
  </si>
  <si>
    <t>млн. руб.</t>
  </si>
  <si>
    <t>MEASURE</t>
  </si>
  <si>
    <t>КПП</t>
  </si>
  <si>
    <t>за</t>
  </si>
  <si>
    <t>(</t>
  </si>
  <si>
    <t>)</t>
  </si>
  <si>
    <t>Приложение № 2</t>
  </si>
  <si>
    <t>отчета об изменениях капитала, отчета о движении денежных средств</t>
  </si>
  <si>
    <t>и отчета о целевом использовании средств</t>
  </si>
  <si>
    <t>Отчет об изменениях капитала</t>
  </si>
  <si>
    <t>0710003</t>
  </si>
  <si>
    <t>1. Движение капитала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</si>
  <si>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</si>
  <si>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</si>
  <si>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</si>
  <si>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</si>
  <si>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</si>
  <si>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</si>
  <si>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3100</t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</si>
  <si>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</si>
  <si>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</si>
  <si>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</si>
  <si>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</si>
  <si>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</si>
  <si>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</si>
  <si>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</si>
  <si>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</si>
  <si>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</si>
  <si>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</si>
  <si>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</si>
  <si>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</si>
  <si>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</si>
  <si>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</si>
  <si>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</si>
  <si>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</si>
  <si>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</si>
  <si>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</si>
  <si>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</si>
  <si>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</si>
  <si>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</si>
  <si>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</si>
  <si>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</si>
  <si>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</si>
  <si>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</si>
  <si>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</si>
  <si>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</si>
  <si>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</si>
  <si>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</si>
  <si>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</si>
  <si>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</si>
  <si>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</si>
  <si>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</si>
  <si>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</si>
  <si>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</si>
  <si>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</si>
  <si>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</si>
  <si>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</si>
  <si>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</si>
  <si>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</si>
  <si>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</si>
  <si>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</si>
  <si>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</si>
  <si>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</si>
  <si>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</si>
  <si>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</si>
  <si>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</si>
  <si>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</si>
  <si>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</si>
  <si>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</si>
  <si>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</si>
  <si>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</si>
  <si>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</si>
  <si>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</si>
  <si>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</si>
  <si>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</si>
  <si>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</si>
  <si>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</si>
  <si>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</si>
  <si>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</si>
  <si>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</si>
  <si>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</si>
  <si>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</si>
  <si>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</si>
  <si>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</si>
  <si>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</si>
  <si>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</si>
  <si>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</si>
  <si>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</si>
  <si>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</si>
  <si>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</si>
  <si>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</si>
  <si>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</si>
  <si>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</si>
  <si>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</si>
  <si>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</si>
  <si>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</si>
  <si>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</si>
  <si>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</si>
  <si>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</si>
  <si>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</si>
  <si>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</si>
  <si>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</si>
  <si>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</si>
  <si>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</si>
  <si>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 xml:space="preserve">Изменения капитала за </t>
  </si>
  <si>
    <t>МО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</si>
  <si>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</si>
  <si>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</si>
  <si>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</si>
  <si>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</si>
  <si>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</si>
  <si>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</si>
  <si>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</si>
  <si>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03297288</t>
  </si>
  <si>
    <t xml:space="preserve">Распределение воды для пиьевых и </t>
  </si>
  <si>
    <t>36.00.2; 37.00</t>
  </si>
  <si>
    <t>промышленных нужд; сбор и обработка сточных вод</t>
  </si>
  <si>
    <t>65243</t>
  </si>
  <si>
    <t>14</t>
  </si>
  <si>
    <t>Муниципальное унитарное предприятие/муниципальная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</si>
</sst>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</numFmts>
  <fonts count="5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Tahoma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49" fontId="53" fillId="0" borderId="20" xfId="0" applyNumberFormat="1" applyFont="1" applyFill="1" applyBorder="1" applyAlignment="1" applyProtection="1">
      <alignment horizontal="left" vertical="center" indent="1"/>
      <protection/>
    </xf>
    <xf numFmtId="49" fontId="4" fillId="0" borderId="20" xfId="52" applyNumberFormat="1" applyFont="1" applyFill="1" applyBorder="1" applyAlignment="1" applyProtection="1">
      <alignment horizontal="left" vertical="center" indent="1"/>
      <protection/>
    </xf>
    <xf numFmtId="49" fontId="53" fillId="0" borderId="20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0" xfId="52" applyNumberFormat="1" applyFont="1" applyFill="1" applyAlignment="1" applyProtection="1">
      <alignment horizontal="left" vertical="center" indent="1"/>
      <protection/>
    </xf>
    <xf numFmtId="49" fontId="53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53" fillId="0" borderId="0" xfId="0" applyNumberFormat="1" applyFont="1" applyFill="1" applyAlignment="1" applyProtection="1">
      <alignment horizontal="left" vertical="center" indent="1"/>
      <protection/>
    </xf>
    <xf numFmtId="49" fontId="4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Alignment="1">
      <alignment horizontal="left" vertical="center" indent="1"/>
    </xf>
    <xf numFmtId="0" fontId="14" fillId="0" borderId="1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172" fontId="14" fillId="33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4" fillId="33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172" fontId="14" fillId="33" borderId="27" xfId="0" applyNumberFormat="1" applyFont="1" applyFill="1" applyBorder="1" applyAlignment="1" applyProtection="1">
      <alignment horizontal="center" vertical="center"/>
      <protection locked="0"/>
    </xf>
    <xf numFmtId="172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1" fontId="14" fillId="33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>
      <alignment horizontal="left" vertical="center"/>
    </xf>
    <xf numFmtId="172" fontId="14" fillId="33" borderId="15" xfId="0" applyNumberFormat="1" applyFont="1" applyFill="1" applyBorder="1" applyAlignment="1" applyProtection="1">
      <alignment horizontal="center" vertical="center"/>
      <protection locked="0"/>
    </xf>
    <xf numFmtId="172" fontId="14" fillId="33" borderId="24" xfId="0" applyNumberFormat="1" applyFont="1" applyFill="1" applyBorder="1" applyAlignment="1" applyProtection="1">
      <alignment horizontal="center" vertical="center"/>
      <protection locked="0"/>
    </xf>
    <xf numFmtId="172" fontId="14" fillId="33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" fontId="14" fillId="33" borderId="17" xfId="0" applyNumberFormat="1" applyFont="1" applyFill="1" applyBorder="1" applyAlignment="1" applyProtection="1">
      <alignment horizontal="center" vertical="center"/>
      <protection locked="0"/>
    </xf>
    <xf numFmtId="1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2" fontId="14" fillId="33" borderId="20" xfId="0" applyNumberFormat="1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172" fontId="14" fillId="33" borderId="37" xfId="0" applyNumberFormat="1" applyFont="1" applyFill="1" applyBorder="1" applyAlignment="1" applyProtection="1">
      <alignment horizontal="center" vertical="center"/>
      <protection locked="0"/>
    </xf>
    <xf numFmtId="172" fontId="14" fillId="33" borderId="38" xfId="0" applyNumberFormat="1" applyFont="1" applyFill="1" applyBorder="1" applyAlignment="1" applyProtection="1">
      <alignment horizontal="center" vertical="center"/>
      <protection locked="0"/>
    </xf>
    <xf numFmtId="172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>
      <alignment horizontal="center" vertical="center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172" fontId="14" fillId="33" borderId="17" xfId="0" applyNumberFormat="1" applyFont="1" applyFill="1" applyBorder="1" applyAlignment="1" applyProtection="1">
      <alignment horizontal="center" vertical="center"/>
      <protection locked="0"/>
    </xf>
    <xf numFmtId="172" fontId="14" fillId="33" borderId="19" xfId="0" applyNumberFormat="1" applyFont="1" applyFill="1" applyBorder="1" applyAlignment="1" applyProtection="1">
      <alignment horizontal="center" vertical="center"/>
      <protection locked="0"/>
    </xf>
    <xf numFmtId="172" fontId="14" fillId="33" borderId="10" xfId="0" applyNumberFormat="1" applyFont="1" applyFill="1" applyBorder="1" applyAlignment="1" applyProtection="1">
      <alignment horizontal="center" vertical="center"/>
      <protection locked="0"/>
    </xf>
    <xf numFmtId="172" fontId="14" fillId="33" borderId="11" xfId="0" applyNumberFormat="1" applyFont="1" applyFill="1" applyBorder="1" applyAlignment="1" applyProtection="1">
      <alignment horizontal="center" vertical="center"/>
      <protection locked="0"/>
    </xf>
    <xf numFmtId="172" fontId="14" fillId="33" borderId="13" xfId="0" applyNumberFormat="1" applyFont="1" applyFill="1" applyBorder="1" applyAlignment="1" applyProtection="1">
      <alignment horizontal="center" vertical="center"/>
      <protection locked="0"/>
    </xf>
    <xf numFmtId="172" fontId="14" fillId="33" borderId="14" xfId="0" applyNumberFormat="1" applyFont="1" applyFill="1" applyBorder="1" applyAlignment="1" applyProtection="1">
      <alignment horizontal="center" vertical="center"/>
      <protection locked="0"/>
    </xf>
    <xf numFmtId="172" fontId="14" fillId="33" borderId="0" xfId="0" applyNumberFormat="1" applyFont="1" applyFill="1" applyBorder="1" applyAlignment="1" applyProtection="1">
      <alignment horizontal="center" vertical="center"/>
      <protection locked="0"/>
    </xf>
    <xf numFmtId="172" fontId="14" fillId="33" borderId="39" xfId="0" applyNumberFormat="1" applyFont="1" applyFill="1" applyBorder="1" applyAlignment="1" applyProtection="1">
      <alignment horizontal="center" vertical="center"/>
      <protection locked="0"/>
    </xf>
    <xf numFmtId="172" fontId="14" fillId="33" borderId="34" xfId="0" applyNumberFormat="1" applyFont="1" applyFill="1" applyBorder="1" applyAlignment="1" applyProtection="1">
      <alignment horizontal="center" vertical="center"/>
      <protection locked="0"/>
    </xf>
    <xf numFmtId="172" fontId="14" fillId="33" borderId="40" xfId="0" applyNumberFormat="1" applyFont="1" applyFill="1" applyBorder="1" applyAlignment="1" applyProtection="1">
      <alignment horizontal="center" vertical="center"/>
      <protection locked="0"/>
    </xf>
    <xf numFmtId="172" fontId="14" fillId="33" borderId="41" xfId="0" applyNumberFormat="1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172" fontId="14" fillId="33" borderId="18" xfId="0" applyNumberFormat="1" applyFont="1" applyFill="1" applyBorder="1" applyAlignment="1" applyProtection="1">
      <alignment horizontal="center" vertical="center"/>
      <protection locked="0"/>
    </xf>
    <xf numFmtId="172" fontId="14" fillId="33" borderId="43" xfId="0" applyNumberFormat="1" applyFont="1" applyFill="1" applyBorder="1" applyAlignment="1" applyProtection="1">
      <alignment horizontal="center" vertical="center"/>
      <protection locked="0"/>
    </xf>
    <xf numFmtId="172" fontId="14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1" fontId="14" fillId="33" borderId="45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right" vertical="center"/>
    </xf>
    <xf numFmtId="1" fontId="5" fillId="33" borderId="48" xfId="0" applyNumberFormat="1" applyFont="1" applyFill="1" applyBorder="1" applyAlignment="1" applyProtection="1">
      <alignment horizontal="center"/>
      <protection locked="0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172" fontId="14" fillId="33" borderId="47" xfId="0" applyNumberFormat="1" applyFont="1" applyFill="1" applyBorder="1" applyAlignment="1" applyProtection="1">
      <alignment horizontal="center" vertical="center"/>
      <protection locked="0"/>
    </xf>
    <xf numFmtId="172" fontId="14" fillId="33" borderId="48" xfId="0" applyNumberFormat="1" applyFont="1" applyFill="1" applyBorder="1" applyAlignment="1" applyProtection="1">
      <alignment horizontal="center" vertical="center"/>
      <protection locked="0"/>
    </xf>
    <xf numFmtId="172" fontId="14" fillId="33" borderId="49" xfId="0" applyNumberFormat="1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center" vertical="center"/>
      <protection locked="0"/>
    </xf>
    <xf numFmtId="0" fontId="14" fillId="33" borderId="5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34" borderId="15" xfId="0" applyFont="1" applyFill="1" applyBorder="1" applyAlignment="1" applyProtection="1">
      <alignment horizontal="left" vertical="center"/>
      <protection locked="0"/>
    </xf>
    <xf numFmtId="0" fontId="7" fillId="34" borderId="21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49" fontId="14" fillId="0" borderId="39" xfId="0" applyNumberFormat="1" applyFont="1" applyFill="1" applyBorder="1" applyAlignment="1">
      <alignment horizontal="center" vertical="center"/>
    </xf>
    <xf numFmtId="172" fontId="5" fillId="33" borderId="51" xfId="59" applyNumberFormat="1" applyFont="1" applyFill="1" applyBorder="1" applyAlignment="1" applyProtection="1">
      <alignment horizontal="center"/>
      <protection locked="0"/>
    </xf>
    <xf numFmtId="172" fontId="5" fillId="33" borderId="48" xfId="59" applyNumberFormat="1" applyFont="1" applyFill="1" applyBorder="1" applyAlignment="1" applyProtection="1">
      <alignment horizontal="center"/>
      <protection locked="0"/>
    </xf>
    <xf numFmtId="172" fontId="5" fillId="33" borderId="49" xfId="59" applyNumberFormat="1" applyFont="1" applyFill="1" applyBorder="1" applyAlignment="1" applyProtection="1">
      <alignment horizontal="center"/>
      <protection locked="0"/>
    </xf>
    <xf numFmtId="172" fontId="5" fillId="33" borderId="11" xfId="59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1" fontId="14" fillId="33" borderId="54" xfId="0" applyNumberFormat="1" applyFont="1" applyFill="1" applyBorder="1" applyAlignment="1" applyProtection="1">
      <alignment horizontal="center" vertical="center"/>
      <protection locked="0"/>
    </xf>
    <xf numFmtId="1" fontId="14" fillId="33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>
      <alignment horizontal="right" vertical="center"/>
    </xf>
    <xf numFmtId="0" fontId="14" fillId="0" borderId="55" xfId="0" applyFont="1" applyFill="1" applyBorder="1" applyAlignment="1">
      <alignment horizontal="left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 applyProtection="1">
      <alignment horizontal="center" vertical="center"/>
      <protection locked="0"/>
    </xf>
    <xf numFmtId="1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21" xfId="0" applyNumberFormat="1" applyFont="1" applyFill="1" applyBorder="1" applyAlignment="1" applyProtection="1">
      <alignment horizontal="center" vertical="center"/>
      <protection locked="0"/>
    </xf>
    <xf numFmtId="1" fontId="4" fillId="33" borderId="16" xfId="0" applyNumberFormat="1" applyFont="1" applyFill="1" applyBorder="1" applyAlignment="1" applyProtection="1">
      <alignment horizontal="center" vertical="center"/>
      <protection locked="0"/>
    </xf>
    <xf numFmtId="1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2" fontId="10" fillId="33" borderId="27" xfId="0" applyNumberFormat="1" applyFont="1" applyFill="1" applyBorder="1" applyAlignment="1" applyProtection="1">
      <alignment horizontal="center" vertical="center"/>
      <protection locked="0"/>
    </xf>
    <xf numFmtId="172" fontId="10" fillId="33" borderId="25" xfId="0" applyNumberFormat="1" applyFont="1" applyFill="1" applyBorder="1" applyAlignment="1" applyProtection="1">
      <alignment horizontal="center" vertical="center"/>
      <protection locked="0"/>
    </xf>
    <xf numFmtId="172" fontId="10" fillId="35" borderId="25" xfId="0" applyNumberFormat="1" applyFont="1" applyFill="1" applyBorder="1" applyAlignment="1" applyProtection="1">
      <alignment horizontal="center" vertical="center"/>
      <protection/>
    </xf>
    <xf numFmtId="172" fontId="10" fillId="35" borderId="26" xfId="0" applyNumberFormat="1" applyFont="1" applyFill="1" applyBorder="1" applyAlignment="1" applyProtection="1">
      <alignment horizontal="center" vertical="center"/>
      <protection/>
    </xf>
    <xf numFmtId="172" fontId="10" fillId="33" borderId="24" xfId="0" applyNumberFormat="1" applyFont="1" applyFill="1" applyBorder="1" applyAlignment="1" applyProtection="1">
      <alignment horizontal="center" vertical="center"/>
      <protection locked="0"/>
    </xf>
    <xf numFmtId="172" fontId="10" fillId="33" borderId="20" xfId="0" applyNumberFormat="1" applyFont="1" applyFill="1" applyBorder="1" applyAlignment="1" applyProtection="1">
      <alignment horizontal="center" vertical="center"/>
      <protection locked="0"/>
    </xf>
    <xf numFmtId="172" fontId="10" fillId="35" borderId="20" xfId="0" applyNumberFormat="1" applyFont="1" applyFill="1" applyBorder="1" applyAlignment="1" applyProtection="1">
      <alignment horizontal="center" vertical="center"/>
      <protection/>
    </xf>
    <xf numFmtId="172" fontId="10" fillId="35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172" fontId="10" fillId="33" borderId="35" xfId="0" applyNumberFormat="1" applyFont="1" applyFill="1" applyBorder="1" applyAlignment="1" applyProtection="1">
      <alignment horizontal="center" vertical="center"/>
      <protection locked="0"/>
    </xf>
    <xf numFmtId="172" fontId="10" fillId="33" borderId="17" xfId="0" applyNumberFormat="1" applyFont="1" applyFill="1" applyBorder="1" applyAlignment="1" applyProtection="1">
      <alignment horizontal="center" vertical="center"/>
      <protection locked="0"/>
    </xf>
    <xf numFmtId="172" fontId="10" fillId="33" borderId="19" xfId="0" applyNumberFormat="1" applyFont="1" applyFill="1" applyBorder="1" applyAlignment="1" applyProtection="1">
      <alignment horizontal="center" vertical="center"/>
      <protection locked="0"/>
    </xf>
    <xf numFmtId="172" fontId="10" fillId="33" borderId="43" xfId="0" applyNumberFormat="1" applyFont="1" applyFill="1" applyBorder="1" applyAlignment="1" applyProtection="1">
      <alignment horizontal="center" vertical="center"/>
      <protection locked="0"/>
    </xf>
    <xf numFmtId="172" fontId="10" fillId="33" borderId="0" xfId="0" applyNumberFormat="1" applyFont="1" applyFill="1" applyBorder="1" applyAlignment="1" applyProtection="1">
      <alignment horizontal="center" vertical="center"/>
      <protection locked="0"/>
    </xf>
    <xf numFmtId="172" fontId="10" fillId="33" borderId="18" xfId="0" applyNumberFormat="1" applyFont="1" applyFill="1" applyBorder="1" applyAlignment="1" applyProtection="1">
      <alignment horizontal="center" vertical="center"/>
      <protection locked="0"/>
    </xf>
    <xf numFmtId="172" fontId="10" fillId="33" borderId="36" xfId="0" applyNumberFormat="1" applyFont="1" applyFill="1" applyBorder="1" applyAlignment="1" applyProtection="1">
      <alignment horizontal="center" vertical="center"/>
      <protection locked="0"/>
    </xf>
    <xf numFmtId="172" fontId="10" fillId="33" borderId="11" xfId="0" applyNumberFormat="1" applyFont="1" applyFill="1" applyBorder="1" applyAlignment="1" applyProtection="1">
      <alignment horizontal="center" vertical="center"/>
      <protection locked="0"/>
    </xf>
    <xf numFmtId="172" fontId="10" fillId="33" borderId="13" xfId="0" applyNumberFormat="1" applyFont="1" applyFill="1" applyBorder="1" applyAlignment="1" applyProtection="1">
      <alignment horizontal="center" vertical="center"/>
      <protection locked="0"/>
    </xf>
    <xf numFmtId="172" fontId="10" fillId="33" borderId="12" xfId="0" applyNumberFormat="1" applyFont="1" applyFill="1" applyBorder="1" applyAlignment="1" applyProtection="1">
      <alignment horizontal="center" vertical="center"/>
      <protection locked="0"/>
    </xf>
    <xf numFmtId="172" fontId="10" fillId="33" borderId="14" xfId="0" applyNumberFormat="1" applyFont="1" applyFill="1" applyBorder="1" applyAlignment="1" applyProtection="1">
      <alignment horizontal="center" vertical="center"/>
      <protection locked="0"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2" fontId="10" fillId="0" borderId="33" xfId="0" applyNumberFormat="1" applyFont="1" applyFill="1" applyBorder="1" applyAlignment="1" applyProtection="1">
      <alignment horizontal="center" vertical="center"/>
      <protection/>
    </xf>
    <xf numFmtId="172" fontId="10" fillId="0" borderId="14" xfId="0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39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172" fontId="10" fillId="0" borderId="11" xfId="0" applyNumberFormat="1" applyFont="1" applyFill="1" applyBorder="1" applyAlignment="1" applyProtection="1">
      <alignment horizontal="center" vertical="center"/>
      <protection/>
    </xf>
    <xf numFmtId="172" fontId="10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72" fontId="10" fillId="33" borderId="37" xfId="0" applyNumberFormat="1" applyFont="1" applyFill="1" applyBorder="1" applyAlignment="1" applyProtection="1">
      <alignment horizontal="center" vertical="center"/>
      <protection locked="0"/>
    </xf>
    <xf numFmtId="172" fontId="10" fillId="33" borderId="38" xfId="0" applyNumberFormat="1" applyFont="1" applyFill="1" applyBorder="1" applyAlignment="1" applyProtection="1">
      <alignment horizontal="center" vertical="center"/>
      <protection locked="0"/>
    </xf>
    <xf numFmtId="172" fontId="10" fillId="35" borderId="38" xfId="0" applyNumberFormat="1" applyFont="1" applyFill="1" applyBorder="1" applyAlignment="1" applyProtection="1">
      <alignment horizontal="center" vertical="center"/>
      <protection/>
    </xf>
    <xf numFmtId="172" fontId="10" fillId="35" borderId="58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left" vertical="center" wrapText="1"/>
    </xf>
    <xf numFmtId="172" fontId="10" fillId="33" borderId="59" xfId="0" applyNumberFormat="1" applyFont="1" applyFill="1" applyBorder="1" applyAlignment="1" applyProtection="1">
      <alignment horizontal="center" vertical="center"/>
      <protection locked="0"/>
    </xf>
    <xf numFmtId="172" fontId="10" fillId="33" borderId="60" xfId="0" applyNumberFormat="1" applyFont="1" applyFill="1" applyBorder="1" applyAlignment="1" applyProtection="1">
      <alignment horizontal="center" vertical="center"/>
      <protection locked="0"/>
    </xf>
    <xf numFmtId="172" fontId="10" fillId="35" borderId="60" xfId="0" applyNumberFormat="1" applyFont="1" applyFill="1" applyBorder="1" applyAlignment="1" applyProtection="1">
      <alignment horizontal="center" vertical="center"/>
      <protection/>
    </xf>
    <xf numFmtId="172" fontId="10" fillId="35" borderId="6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" fontId="8" fillId="33" borderId="62" xfId="0" applyNumberFormat="1" applyFont="1" applyFill="1" applyBorder="1" applyAlignment="1" applyProtection="1">
      <alignment horizontal="center" vertical="center"/>
      <protection locked="0"/>
    </xf>
    <xf numFmtId="1" fontId="8" fillId="33" borderId="63" xfId="0" applyNumberFormat="1" applyFont="1" applyFill="1" applyBorder="1" applyAlignment="1" applyProtection="1">
      <alignment horizontal="center" vertical="center"/>
      <protection locked="0"/>
    </xf>
    <xf numFmtId="1" fontId="8" fillId="33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/>
  <dimension ref="A1:FE77"/>
  <sheetViews>
    <sheetView showGridLines="0" tabSelected="1" zoomScaleSheetLayoutView="100" workbookViewId="0" topLeftCell="A5">
      <selection activeCell="AU17" sqref="AU17"/>
    </sheetView>
  </sheetViews>
  <sheetFormatPr defaultColWidth="0.875" defaultRowHeight="12.75"/>
  <cols>
    <col min="1" max="16384" width="0.875" style="1" customWidth="1"/>
  </cols>
  <sheetData>
    <row r="1" s="3" customFormat="1" ht="12" customHeight="1">
      <c r="EB1" s="3" t="s">
        <v>373</v>
      </c>
    </row>
    <row r="2" s="3" customFormat="1" ht="12" customHeight="1">
      <c r="EB2" s="3" t="s">
        <v>13</v>
      </c>
    </row>
    <row r="3" spans="1:132" s="3" customFormat="1" ht="12" customHeight="1">
      <c r="A3" s="3" t="str">
        <f>"Код шаблона: "&amp;getCode()</f>
        <v>Код шаблона: FORMA3.PSK</v>
      </c>
      <c r="EB3" s="3" t="s">
        <v>14</v>
      </c>
    </row>
    <row r="4" spans="1:132" s="3" customFormat="1" ht="12" customHeight="1">
      <c r="A4" s="3" t="str">
        <f>"Версия "&amp;GetVersion()</f>
        <v>Версия 17.2.15</v>
      </c>
      <c r="EB4" s="3" t="s">
        <v>15</v>
      </c>
    </row>
    <row r="5" s="4" customFormat="1" ht="12" customHeight="1">
      <c r="EB5" s="4" t="s">
        <v>24</v>
      </c>
    </row>
    <row r="6" s="4" customFormat="1" ht="12" customHeight="1">
      <c r="EB6" s="4" t="s">
        <v>25</v>
      </c>
    </row>
    <row r="7" s="4" customFormat="1" ht="12" customHeight="1">
      <c r="EB7" s="4" t="s">
        <v>26</v>
      </c>
    </row>
    <row r="8" spans="1:161" s="5" customFormat="1" ht="12.75" customHeight="1">
      <c r="A8" s="193" t="s">
        <v>16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</row>
    <row r="9" spans="1:161" s="5" customFormat="1" ht="12.75" customHeight="1">
      <c r="A9" s="193" t="s">
        <v>374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</row>
    <row r="10" spans="1:161" s="5" customFormat="1" ht="12.75" customHeight="1">
      <c r="A10" s="193" t="s">
        <v>375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</row>
    <row r="11" s="26" customFormat="1" ht="12.75" customHeight="1"/>
    <row r="12" spans="1:105" s="29" customFormat="1" ht="15">
      <c r="A12" s="194" t="s">
        <v>376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27"/>
      <c r="CI12" s="27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2:103" s="2" customFormat="1" ht="15" thickBo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Y13" s="6"/>
      <c r="Z13" s="6"/>
      <c r="AA13" s="6"/>
      <c r="AC13" s="6"/>
      <c r="AD13" s="15"/>
      <c r="AE13" s="15"/>
      <c r="AH13" s="15"/>
      <c r="AI13" s="15"/>
      <c r="AJ13" s="15"/>
      <c r="AK13" s="7" t="s">
        <v>370</v>
      </c>
      <c r="AL13" s="15"/>
      <c r="AM13" s="227">
        <v>2017</v>
      </c>
      <c r="AN13" s="227"/>
      <c r="AO13" s="227"/>
      <c r="AP13" s="227"/>
      <c r="AQ13" s="227"/>
      <c r="AR13" s="227"/>
      <c r="AS13" s="227"/>
      <c r="AT13" s="227"/>
      <c r="AU13" s="6" t="s">
        <v>12</v>
      </c>
      <c r="AW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242" t="s">
        <v>0</v>
      </c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4"/>
    </row>
    <row r="14" spans="2:103" s="2" customFormat="1" ht="13.5" customHeight="1">
      <c r="B14" s="2" t="s">
        <v>281</v>
      </c>
      <c r="O14" s="8" t="s">
        <v>283</v>
      </c>
      <c r="CB14" s="9" t="s">
        <v>2</v>
      </c>
      <c r="CD14" s="257" t="s">
        <v>377</v>
      </c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9"/>
    </row>
    <row r="15" spans="2:103" s="2" customFormat="1" ht="13.5" customHeight="1">
      <c r="B15" s="2" t="s">
        <v>282</v>
      </c>
      <c r="Z15" s="228" t="s">
        <v>135</v>
      </c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30"/>
      <c r="CB15" s="9" t="s">
        <v>3</v>
      </c>
      <c r="CD15" s="263">
        <v>31</v>
      </c>
      <c r="CE15" s="264"/>
      <c r="CF15" s="264"/>
      <c r="CG15" s="264"/>
      <c r="CH15" s="264"/>
      <c r="CI15" s="264"/>
      <c r="CJ15" s="265"/>
      <c r="CK15" s="266">
        <v>12</v>
      </c>
      <c r="CL15" s="264"/>
      <c r="CM15" s="264"/>
      <c r="CN15" s="264"/>
      <c r="CO15" s="264"/>
      <c r="CP15" s="264"/>
      <c r="CQ15" s="264"/>
      <c r="CR15" s="265"/>
      <c r="CS15" s="266">
        <v>2017</v>
      </c>
      <c r="CT15" s="264"/>
      <c r="CU15" s="264"/>
      <c r="CV15" s="264"/>
      <c r="CW15" s="264"/>
      <c r="CX15" s="264"/>
      <c r="CY15" s="267"/>
    </row>
    <row r="16" spans="2:103" s="2" customFormat="1" ht="25.5" customHeight="1">
      <c r="B16" s="2" t="s">
        <v>8</v>
      </c>
      <c r="P16" s="268" t="s">
        <v>287</v>
      </c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70"/>
      <c r="CB16" s="9" t="s">
        <v>4</v>
      </c>
      <c r="CD16" s="245" t="s">
        <v>480</v>
      </c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7"/>
    </row>
    <row r="17" spans="2:103" s="2" customFormat="1" ht="13.5" customHeight="1">
      <c r="B17" s="2" t="s">
        <v>9</v>
      </c>
      <c r="CB17" s="9" t="s">
        <v>5</v>
      </c>
      <c r="CD17" s="234">
        <f>IF(org="","",LOOKUP(org,AOrgF,aINNF))</f>
        <v>6025001060</v>
      </c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6"/>
    </row>
    <row r="18" spans="2:103" s="2" customFormat="1" ht="13.5" customHeight="1">
      <c r="B18" s="2" t="s">
        <v>280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AJ18" s="231" t="s">
        <v>481</v>
      </c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3"/>
      <c r="BU18" s="12"/>
      <c r="BV18" s="12"/>
      <c r="BW18" s="12"/>
      <c r="BX18" s="12"/>
      <c r="BY18" s="11"/>
      <c r="BZ18" s="11"/>
      <c r="CA18" s="11"/>
      <c r="CB18" s="9" t="s">
        <v>369</v>
      </c>
      <c r="CD18" s="234">
        <f>IF(org="","",LOOKUP(org,AOrgF,aKPPF))</f>
        <v>602501001</v>
      </c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6"/>
    </row>
    <row r="19" spans="3:103" s="2" customFormat="1" ht="13.5" customHeight="1">
      <c r="C19" s="10"/>
      <c r="D19" s="272" t="s">
        <v>483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4"/>
      <c r="BU19" s="11"/>
      <c r="BV19" s="11"/>
      <c r="BW19" s="11"/>
      <c r="BX19" s="11"/>
      <c r="BY19" s="11"/>
      <c r="BZ19" s="11"/>
      <c r="CA19" s="11"/>
      <c r="CB19" s="9" t="s">
        <v>10</v>
      </c>
      <c r="CD19" s="245" t="s">
        <v>482</v>
      </c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7"/>
    </row>
    <row r="20" spans="2:103" s="2" customFormat="1" ht="13.5" customHeight="1">
      <c r="B20" s="2" t="s">
        <v>11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9" t="s">
        <v>31</v>
      </c>
      <c r="CD20" s="234" t="str">
        <f>IF(Mr="","",LOOKUP(Mr,aMr,aOKTMO))</f>
        <v>58608000</v>
      </c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6"/>
    </row>
    <row r="21" spans="2:103" s="2" customFormat="1" ht="13.5" customHeight="1">
      <c r="B21" s="12"/>
      <c r="C21" s="12"/>
      <c r="D21" s="275" t="s">
        <v>486</v>
      </c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7"/>
      <c r="BK21" s="13"/>
      <c r="CB21" s="9" t="s">
        <v>6</v>
      </c>
      <c r="CD21" s="245" t="s">
        <v>484</v>
      </c>
      <c r="CE21" s="246"/>
      <c r="CF21" s="246"/>
      <c r="CG21" s="246"/>
      <c r="CH21" s="246"/>
      <c r="CI21" s="246"/>
      <c r="CJ21" s="246"/>
      <c r="CK21" s="246"/>
      <c r="CL21" s="246"/>
      <c r="CM21" s="246"/>
      <c r="CN21" s="256"/>
      <c r="CO21" s="271" t="s">
        <v>485</v>
      </c>
      <c r="CP21" s="246"/>
      <c r="CQ21" s="246"/>
      <c r="CR21" s="246"/>
      <c r="CS21" s="246"/>
      <c r="CT21" s="246"/>
      <c r="CU21" s="246"/>
      <c r="CV21" s="246"/>
      <c r="CW21" s="246"/>
      <c r="CX21" s="246"/>
      <c r="CY21" s="247"/>
    </row>
    <row r="22" spans="2:103" s="2" customFormat="1" ht="13.5" customHeight="1" thickBot="1">
      <c r="B22" s="2" t="s">
        <v>365</v>
      </c>
      <c r="W22" s="253" t="s">
        <v>366</v>
      </c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5"/>
      <c r="CB22" s="9" t="s">
        <v>7</v>
      </c>
      <c r="CD22" s="260" t="s">
        <v>1</v>
      </c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2"/>
    </row>
    <row r="23" spans="1:108" s="29" customFormat="1" ht="13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Z23" s="30"/>
      <c r="AA23" s="30"/>
      <c r="AB23" s="30"/>
      <c r="AC23" s="30"/>
      <c r="AD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J23" s="33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</row>
    <row r="24" spans="1:161" s="29" customFormat="1" ht="13.5" customHeight="1">
      <c r="A24" s="195" t="s">
        <v>378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</row>
    <row r="25" spans="1:161" s="34" customFormat="1" ht="11.25">
      <c r="A25" s="160" t="s">
        <v>284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48" t="s">
        <v>379</v>
      </c>
      <c r="AR25" s="149"/>
      <c r="AS25" s="149"/>
      <c r="AT25" s="149"/>
      <c r="AU25" s="149"/>
      <c r="AV25" s="149"/>
      <c r="AW25" s="198"/>
      <c r="AX25" s="105" t="s">
        <v>380</v>
      </c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203" t="s">
        <v>381</v>
      </c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203" t="s">
        <v>382</v>
      </c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 t="s">
        <v>383</v>
      </c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21" t="s">
        <v>19</v>
      </c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3"/>
      <c r="EM25" s="105" t="s">
        <v>384</v>
      </c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</row>
    <row r="26" spans="1:161" s="34" customFormat="1" ht="11.25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9"/>
      <c r="AR26" s="200"/>
      <c r="AS26" s="200"/>
      <c r="AT26" s="200"/>
      <c r="AU26" s="200"/>
      <c r="AV26" s="200"/>
      <c r="AW26" s="201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24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6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</row>
    <row r="27" spans="1:161" s="34" customFormat="1" ht="25.5" customHeight="1" thickBot="1">
      <c r="A27" s="161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1"/>
      <c r="AR27" s="152"/>
      <c r="AS27" s="152"/>
      <c r="AT27" s="152"/>
      <c r="AU27" s="152"/>
      <c r="AV27" s="152"/>
      <c r="AW27" s="202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24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6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</row>
    <row r="28" spans="1:161" s="34" customFormat="1" ht="12.75" customHeight="1">
      <c r="A28" s="35"/>
      <c r="B28" s="99" t="str">
        <f>"Величина капитала на 31 декабря "&amp;IF(god="","",god-2&amp;" г.")</f>
        <v>Величина капитала на 31 декабря 2015 г.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99" t="s">
        <v>385</v>
      </c>
      <c r="AR28" s="200"/>
      <c r="AS28" s="200"/>
      <c r="AT28" s="200"/>
      <c r="AU28" s="200"/>
      <c r="AV28" s="200"/>
      <c r="AW28" s="237"/>
      <c r="AX28" s="238">
        <v>24551</v>
      </c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40"/>
      <c r="BQ28" s="211" t="s">
        <v>371</v>
      </c>
      <c r="BR28" s="212"/>
      <c r="BS28" s="213">
        <v>0</v>
      </c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4" t="s">
        <v>372</v>
      </c>
      <c r="CI28" s="215"/>
      <c r="CJ28" s="216">
        <v>117062</v>
      </c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8"/>
      <c r="DB28" s="216">
        <v>0</v>
      </c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8"/>
      <c r="DT28" s="216">
        <v>51444</v>
      </c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8"/>
      <c r="EM28" s="216">
        <v>193057</v>
      </c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20"/>
    </row>
    <row r="29" spans="1:161" s="34" customFormat="1" ht="3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39"/>
      <c r="AA29" s="39"/>
      <c r="AB29" s="39"/>
      <c r="AC29" s="38"/>
      <c r="AD29" s="38"/>
      <c r="AE29" s="38"/>
      <c r="AF29" s="38"/>
      <c r="AG29" s="38"/>
      <c r="AH29" s="38"/>
      <c r="AI29" s="37"/>
      <c r="AJ29" s="40"/>
      <c r="AK29" s="40"/>
      <c r="AL29" s="40"/>
      <c r="AM29" s="38"/>
      <c r="AN29" s="38"/>
      <c r="AO29" s="38"/>
      <c r="AP29" s="37"/>
      <c r="AQ29" s="151"/>
      <c r="AR29" s="152"/>
      <c r="AS29" s="152"/>
      <c r="AT29" s="152"/>
      <c r="AU29" s="152"/>
      <c r="AV29" s="152"/>
      <c r="AW29" s="153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41"/>
      <c r="BR29" s="39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37"/>
      <c r="CI29" s="42"/>
      <c r="CJ29" s="174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6"/>
      <c r="DB29" s="174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6"/>
      <c r="DT29" s="174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6"/>
      <c r="EM29" s="170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71"/>
    </row>
    <row r="30" spans="1:161" s="34" customFormat="1" ht="12.7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P30" s="117" t="str">
        <f>IF(god="","","За "&amp;god-1&amp;" г.")</f>
        <v>За 2016 г.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44"/>
      <c r="AD30" s="44"/>
      <c r="AE30" s="44"/>
      <c r="AF30" s="44"/>
      <c r="AJ30" s="44"/>
      <c r="AK30" s="44"/>
      <c r="AL30" s="44"/>
      <c r="AM30" s="44"/>
      <c r="AN30" s="44"/>
      <c r="AO30" s="44"/>
      <c r="AP30" s="44"/>
      <c r="AQ30" s="148" t="s">
        <v>386</v>
      </c>
      <c r="AR30" s="149"/>
      <c r="AS30" s="149"/>
      <c r="AT30" s="149"/>
      <c r="AU30" s="149"/>
      <c r="AV30" s="149"/>
      <c r="AW30" s="150"/>
      <c r="AX30" s="181">
        <v>2670</v>
      </c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74"/>
      <c r="BQ30" s="182">
        <v>0</v>
      </c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>
        <v>0</v>
      </c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>
        <v>0</v>
      </c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>
        <v>9592</v>
      </c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>
        <v>12262</v>
      </c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4"/>
    </row>
    <row r="31" spans="1:161" s="34" customFormat="1" ht="16.5" customHeight="1">
      <c r="A31" s="36"/>
      <c r="B31" s="142" t="s">
        <v>387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51"/>
      <c r="AR31" s="152"/>
      <c r="AS31" s="152"/>
      <c r="AT31" s="152"/>
      <c r="AU31" s="152"/>
      <c r="AV31" s="152"/>
      <c r="AW31" s="153"/>
      <c r="AX31" s="129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30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4"/>
    </row>
    <row r="32" spans="1:161" s="34" customFormat="1" ht="11.25">
      <c r="A32" s="35"/>
      <c r="B32" s="99" t="s">
        <v>388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148" t="s">
        <v>389</v>
      </c>
      <c r="AR32" s="149"/>
      <c r="AS32" s="149"/>
      <c r="AT32" s="149"/>
      <c r="AU32" s="149"/>
      <c r="AV32" s="149"/>
      <c r="AW32" s="150"/>
      <c r="AX32" s="154" t="s">
        <v>390</v>
      </c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6"/>
      <c r="BQ32" s="160" t="s">
        <v>390</v>
      </c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6"/>
      <c r="CJ32" s="160" t="s">
        <v>390</v>
      </c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6"/>
      <c r="DB32" s="160" t="s">
        <v>390</v>
      </c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6"/>
      <c r="DT32" s="167">
        <v>7917</v>
      </c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3"/>
      <c r="EM32" s="167">
        <v>7917</v>
      </c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69"/>
    </row>
    <row r="33" spans="1:161" s="34" customFormat="1" ht="11.25">
      <c r="A33" s="36"/>
      <c r="B33" s="142" t="s">
        <v>391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51"/>
      <c r="AR33" s="152"/>
      <c r="AS33" s="152"/>
      <c r="AT33" s="152"/>
      <c r="AU33" s="152"/>
      <c r="AV33" s="152"/>
      <c r="AW33" s="153"/>
      <c r="AX33" s="157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9"/>
      <c r="BQ33" s="161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9"/>
      <c r="CJ33" s="161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9"/>
      <c r="DB33" s="161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9"/>
      <c r="DT33" s="174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6"/>
      <c r="EM33" s="170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71"/>
    </row>
    <row r="34" spans="1:161" s="34" customFormat="1" ht="11.25">
      <c r="A34" s="36"/>
      <c r="B34" s="102" t="s">
        <v>392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7" t="s">
        <v>393</v>
      </c>
      <c r="AR34" s="108"/>
      <c r="AS34" s="108"/>
      <c r="AT34" s="108"/>
      <c r="AU34" s="108"/>
      <c r="AV34" s="108"/>
      <c r="AW34" s="109"/>
      <c r="AX34" s="110" t="s">
        <v>390</v>
      </c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11"/>
      <c r="BQ34" s="105" t="s">
        <v>390</v>
      </c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4">
        <v>0</v>
      </c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5" t="s">
        <v>390</v>
      </c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4">
        <v>61</v>
      </c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>
        <v>61</v>
      </c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4"/>
    </row>
    <row r="35" spans="1:161" s="34" customFormat="1" ht="24" customHeight="1">
      <c r="A35" s="36"/>
      <c r="B35" s="132" t="s">
        <v>394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3" t="s">
        <v>395</v>
      </c>
      <c r="AR35" s="134"/>
      <c r="AS35" s="134"/>
      <c r="AT35" s="134"/>
      <c r="AU35" s="134"/>
      <c r="AV35" s="134"/>
      <c r="AW35" s="135"/>
      <c r="AX35" s="110" t="s">
        <v>390</v>
      </c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11"/>
      <c r="BQ35" s="105" t="s">
        <v>390</v>
      </c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4">
        <v>0</v>
      </c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5" t="s">
        <v>390</v>
      </c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4">
        <v>1614</v>
      </c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>
        <v>1614</v>
      </c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4"/>
    </row>
    <row r="36" spans="1:161" s="34" customFormat="1" ht="11.25">
      <c r="A36" s="46"/>
      <c r="B36" s="102" t="s">
        <v>396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7" t="s">
        <v>397</v>
      </c>
      <c r="AR36" s="108"/>
      <c r="AS36" s="108"/>
      <c r="AT36" s="108"/>
      <c r="AU36" s="108"/>
      <c r="AV36" s="108"/>
      <c r="AW36" s="109"/>
      <c r="AX36" s="129">
        <v>2670</v>
      </c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30"/>
      <c r="BQ36" s="104">
        <v>0</v>
      </c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>
        <v>0</v>
      </c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5" t="s">
        <v>390</v>
      </c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 t="s">
        <v>390</v>
      </c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4">
        <v>2670</v>
      </c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4"/>
    </row>
    <row r="37" spans="1:161" s="34" customFormat="1" ht="11.25">
      <c r="A37" s="46"/>
      <c r="B37" s="102" t="s">
        <v>398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7" t="s">
        <v>399</v>
      </c>
      <c r="AR37" s="108"/>
      <c r="AS37" s="108"/>
      <c r="AT37" s="108"/>
      <c r="AU37" s="108"/>
      <c r="AV37" s="108"/>
      <c r="AW37" s="109"/>
      <c r="AX37" s="129">
        <v>0</v>
      </c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30"/>
      <c r="BQ37" s="104">
        <v>0</v>
      </c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>
        <v>0</v>
      </c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5" t="s">
        <v>390</v>
      </c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4">
        <v>0</v>
      </c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5" t="s">
        <v>390</v>
      </c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6"/>
    </row>
    <row r="38" spans="1:161" s="34" customFormat="1" ht="12" customHeight="1" thickBot="1">
      <c r="A38" s="46"/>
      <c r="B38" s="102" t="s">
        <v>400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7" t="s">
        <v>401</v>
      </c>
      <c r="AR38" s="108"/>
      <c r="AS38" s="108"/>
      <c r="AT38" s="108"/>
      <c r="AU38" s="108"/>
      <c r="AV38" s="108"/>
      <c r="AW38" s="109"/>
      <c r="AX38" s="115">
        <v>0</v>
      </c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6"/>
      <c r="BQ38" s="112">
        <v>0</v>
      </c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>
        <v>0</v>
      </c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>
        <v>0</v>
      </c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>
        <v>0</v>
      </c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4"/>
    </row>
    <row r="39" spans="1:161" s="34" customFormat="1" ht="11.25">
      <c r="A39" s="4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48" t="s">
        <v>402</v>
      </c>
    </row>
    <row r="40" spans="1:161" s="34" customFormat="1" ht="6" customHeight="1">
      <c r="A40" s="3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48"/>
    </row>
    <row r="41" spans="1:161" s="34" customFormat="1" ht="11.25">
      <c r="A41" s="160" t="s">
        <v>284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6"/>
      <c r="AQ41" s="160" t="s">
        <v>379</v>
      </c>
      <c r="AR41" s="155"/>
      <c r="AS41" s="155"/>
      <c r="AT41" s="155"/>
      <c r="AU41" s="155"/>
      <c r="AV41" s="155"/>
      <c r="AW41" s="156"/>
      <c r="AX41" s="105" t="s">
        <v>380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203" t="s">
        <v>381</v>
      </c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203" t="s">
        <v>403</v>
      </c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 t="s">
        <v>18</v>
      </c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21" t="s">
        <v>19</v>
      </c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3"/>
      <c r="EM41" s="105" t="s">
        <v>384</v>
      </c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</row>
    <row r="42" spans="1:161" s="34" customFormat="1" ht="11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208"/>
      <c r="AQ42" s="196"/>
      <c r="AR42" s="197"/>
      <c r="AS42" s="197"/>
      <c r="AT42" s="197"/>
      <c r="AU42" s="197"/>
      <c r="AV42" s="197"/>
      <c r="AW42" s="208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24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6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</row>
    <row r="43" spans="1:161" s="34" customFormat="1" ht="12" thickBot="1">
      <c r="A43" s="161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9"/>
      <c r="AQ43" s="161"/>
      <c r="AR43" s="158"/>
      <c r="AS43" s="158"/>
      <c r="AT43" s="158"/>
      <c r="AU43" s="158"/>
      <c r="AV43" s="158"/>
      <c r="AW43" s="159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24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6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</row>
    <row r="44" spans="1:161" s="34" customFormat="1" ht="11.25">
      <c r="A44" s="46"/>
      <c r="B44" s="102" t="s">
        <v>404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7" t="s">
        <v>405</v>
      </c>
      <c r="AR44" s="108"/>
      <c r="AS44" s="108"/>
      <c r="AT44" s="108"/>
      <c r="AU44" s="108"/>
      <c r="AV44" s="108"/>
      <c r="AW44" s="109"/>
      <c r="AX44" s="205" t="s">
        <v>371</v>
      </c>
      <c r="AY44" s="206"/>
      <c r="AZ44" s="207">
        <v>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9" t="s">
        <v>372</v>
      </c>
      <c r="BP44" s="210"/>
      <c r="BQ44" s="248">
        <v>0</v>
      </c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49"/>
      <c r="CJ44" s="250" t="s">
        <v>371</v>
      </c>
      <c r="CK44" s="206"/>
      <c r="CL44" s="207">
        <v>-61</v>
      </c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9" t="s">
        <v>372</v>
      </c>
      <c r="DA44" s="210"/>
      <c r="DB44" s="250" t="s">
        <v>371</v>
      </c>
      <c r="DC44" s="206"/>
      <c r="DD44" s="207">
        <v>0</v>
      </c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9" t="s">
        <v>372</v>
      </c>
      <c r="DS44" s="210"/>
      <c r="DT44" s="250" t="s">
        <v>371</v>
      </c>
      <c r="DU44" s="206"/>
      <c r="DV44" s="207">
        <v>0</v>
      </c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9" t="s">
        <v>372</v>
      </c>
      <c r="EL44" s="210"/>
      <c r="EM44" s="250" t="s">
        <v>371</v>
      </c>
      <c r="EN44" s="206"/>
      <c r="EO44" s="207">
        <v>-61</v>
      </c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9" t="s">
        <v>372</v>
      </c>
      <c r="FE44" s="251"/>
    </row>
    <row r="45" spans="1:161" s="34" customFormat="1" ht="11.25">
      <c r="A45" s="35"/>
      <c r="B45" s="99" t="s">
        <v>388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148" t="s">
        <v>406</v>
      </c>
      <c r="AR45" s="149"/>
      <c r="AS45" s="149"/>
      <c r="AT45" s="149"/>
      <c r="AU45" s="149"/>
      <c r="AV45" s="149"/>
      <c r="AW45" s="150"/>
      <c r="AX45" s="154" t="s">
        <v>390</v>
      </c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160" t="s">
        <v>390</v>
      </c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6"/>
      <c r="CJ45" s="160" t="s">
        <v>390</v>
      </c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6"/>
      <c r="DB45" s="160" t="s">
        <v>390</v>
      </c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6"/>
      <c r="DT45" s="136" t="s">
        <v>371</v>
      </c>
      <c r="DU45" s="137"/>
      <c r="DV45" s="140">
        <v>0</v>
      </c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99" t="s">
        <v>372</v>
      </c>
      <c r="EL45" s="100"/>
      <c r="EM45" s="136" t="s">
        <v>371</v>
      </c>
      <c r="EN45" s="137"/>
      <c r="EO45" s="140">
        <v>0</v>
      </c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99" t="s">
        <v>372</v>
      </c>
      <c r="FE45" s="146"/>
    </row>
    <row r="46" spans="1:161" s="34" customFormat="1" ht="11.25">
      <c r="A46" s="36"/>
      <c r="B46" s="142" t="s">
        <v>407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51"/>
      <c r="AR46" s="152"/>
      <c r="AS46" s="152"/>
      <c r="AT46" s="152"/>
      <c r="AU46" s="152"/>
      <c r="AV46" s="152"/>
      <c r="AW46" s="153"/>
      <c r="AX46" s="157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161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9"/>
      <c r="CJ46" s="161"/>
      <c r="CK46" s="158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58"/>
      <c r="DA46" s="159"/>
      <c r="DB46" s="161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9"/>
      <c r="DT46" s="138"/>
      <c r="DU46" s="139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2"/>
      <c r="EL46" s="143"/>
      <c r="EM46" s="138"/>
      <c r="EN46" s="139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2"/>
      <c r="FE46" s="147"/>
    </row>
    <row r="47" spans="1:161" s="34" customFormat="1" ht="11.25">
      <c r="A47" s="36"/>
      <c r="B47" s="102" t="s">
        <v>392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7" t="s">
        <v>408</v>
      </c>
      <c r="AR47" s="108"/>
      <c r="AS47" s="108"/>
      <c r="AT47" s="108"/>
      <c r="AU47" s="108"/>
      <c r="AV47" s="108"/>
      <c r="AW47" s="109"/>
      <c r="AX47" s="110" t="s">
        <v>390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11"/>
      <c r="BQ47" s="105" t="s">
        <v>390</v>
      </c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23" t="s">
        <v>371</v>
      </c>
      <c r="CK47" s="124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102" t="s">
        <v>372</v>
      </c>
      <c r="DA47" s="103"/>
      <c r="DB47" s="105" t="s">
        <v>390</v>
      </c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23" t="s">
        <v>371</v>
      </c>
      <c r="DU47" s="124"/>
      <c r="DV47" s="125">
        <v>0</v>
      </c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02" t="s">
        <v>372</v>
      </c>
      <c r="EL47" s="103"/>
      <c r="EM47" s="123" t="s">
        <v>371</v>
      </c>
      <c r="EN47" s="124"/>
      <c r="EO47" s="125">
        <v>0</v>
      </c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02" t="s">
        <v>372</v>
      </c>
      <c r="FE47" s="127"/>
    </row>
    <row r="48" spans="1:161" s="34" customFormat="1" ht="24" customHeight="1">
      <c r="A48" s="36"/>
      <c r="B48" s="132" t="s">
        <v>409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3" t="s">
        <v>410</v>
      </c>
      <c r="AR48" s="134"/>
      <c r="AS48" s="134"/>
      <c r="AT48" s="134"/>
      <c r="AU48" s="134"/>
      <c r="AV48" s="134"/>
      <c r="AW48" s="135"/>
      <c r="AX48" s="110" t="s">
        <v>390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11"/>
      <c r="BQ48" s="105" t="s">
        <v>390</v>
      </c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23" t="s">
        <v>371</v>
      </c>
      <c r="CK48" s="124"/>
      <c r="CL48" s="125">
        <v>-61</v>
      </c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02" t="s">
        <v>372</v>
      </c>
      <c r="DA48" s="103"/>
      <c r="DB48" s="105" t="s">
        <v>390</v>
      </c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23" t="s">
        <v>371</v>
      </c>
      <c r="DU48" s="124"/>
      <c r="DV48" s="125">
        <v>0</v>
      </c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02" t="s">
        <v>372</v>
      </c>
      <c r="EL48" s="103"/>
      <c r="EM48" s="123" t="s">
        <v>371</v>
      </c>
      <c r="EN48" s="124"/>
      <c r="EO48" s="125">
        <v>-61</v>
      </c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02" t="s">
        <v>372</v>
      </c>
      <c r="FE48" s="127"/>
    </row>
    <row r="49" spans="1:161" s="34" customFormat="1" ht="11.25">
      <c r="A49" s="46"/>
      <c r="B49" s="102" t="s">
        <v>411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7" t="s">
        <v>412</v>
      </c>
      <c r="AR49" s="108"/>
      <c r="AS49" s="108"/>
      <c r="AT49" s="108"/>
      <c r="AU49" s="108"/>
      <c r="AV49" s="108"/>
      <c r="AW49" s="109"/>
      <c r="AX49" s="131" t="s">
        <v>371</v>
      </c>
      <c r="AY49" s="124"/>
      <c r="AZ49" s="125">
        <v>0</v>
      </c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02" t="s">
        <v>372</v>
      </c>
      <c r="BP49" s="103"/>
      <c r="BQ49" s="104">
        <v>0</v>
      </c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>
        <v>0</v>
      </c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5" t="s">
        <v>390</v>
      </c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4">
        <v>0</v>
      </c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23" t="s">
        <v>371</v>
      </c>
      <c r="EN49" s="124"/>
      <c r="EO49" s="125">
        <v>0</v>
      </c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02" t="s">
        <v>372</v>
      </c>
      <c r="FE49" s="127"/>
    </row>
    <row r="50" spans="1:161" s="34" customFormat="1" ht="11.25">
      <c r="A50" s="46"/>
      <c r="B50" s="102" t="s">
        <v>413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7" t="s">
        <v>414</v>
      </c>
      <c r="AR50" s="108"/>
      <c r="AS50" s="108"/>
      <c r="AT50" s="108"/>
      <c r="AU50" s="108"/>
      <c r="AV50" s="108"/>
      <c r="AW50" s="109"/>
      <c r="AX50" s="131" t="s">
        <v>371</v>
      </c>
      <c r="AY50" s="124"/>
      <c r="AZ50" s="125">
        <v>0</v>
      </c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02" t="s">
        <v>372</v>
      </c>
      <c r="BP50" s="103"/>
      <c r="BQ50" s="104">
        <v>0</v>
      </c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>
        <v>0</v>
      </c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5" t="s">
        <v>390</v>
      </c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4">
        <v>0</v>
      </c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23" t="s">
        <v>371</v>
      </c>
      <c r="EN50" s="124"/>
      <c r="EO50" s="125">
        <v>0</v>
      </c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02" t="s">
        <v>372</v>
      </c>
      <c r="FE50" s="127"/>
    </row>
    <row r="51" spans="1:161" s="34" customFormat="1" ht="11.25">
      <c r="A51" s="46"/>
      <c r="B51" s="102" t="s">
        <v>400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7" t="s">
        <v>415</v>
      </c>
      <c r="AR51" s="108"/>
      <c r="AS51" s="108"/>
      <c r="AT51" s="108"/>
      <c r="AU51" s="108"/>
      <c r="AV51" s="108"/>
      <c r="AW51" s="109"/>
      <c r="AX51" s="129">
        <v>0</v>
      </c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30"/>
      <c r="BQ51" s="104">
        <v>0</v>
      </c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>
        <v>0</v>
      </c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4">
        <v>0</v>
      </c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23" t="s">
        <v>371</v>
      </c>
      <c r="EN51" s="124"/>
      <c r="EO51" s="125">
        <v>0</v>
      </c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02" t="s">
        <v>372</v>
      </c>
      <c r="FE51" s="127"/>
    </row>
    <row r="52" spans="1:161" s="34" customFormat="1" ht="11.25">
      <c r="A52" s="46"/>
      <c r="B52" s="102" t="s">
        <v>416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7" t="s">
        <v>417</v>
      </c>
      <c r="AR52" s="108"/>
      <c r="AS52" s="108"/>
      <c r="AT52" s="108"/>
      <c r="AU52" s="108"/>
      <c r="AV52" s="108"/>
      <c r="AW52" s="109"/>
      <c r="AX52" s="110" t="s">
        <v>390</v>
      </c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11"/>
      <c r="BQ52" s="105" t="s">
        <v>390</v>
      </c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 t="s">
        <v>390</v>
      </c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 t="s">
        <v>390</v>
      </c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23" t="s">
        <v>371</v>
      </c>
      <c r="DU52" s="124"/>
      <c r="DV52" s="125">
        <v>0</v>
      </c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02" t="s">
        <v>372</v>
      </c>
      <c r="EL52" s="103"/>
      <c r="EM52" s="123" t="s">
        <v>371</v>
      </c>
      <c r="EN52" s="124"/>
      <c r="EO52" s="125">
        <v>0</v>
      </c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02" t="s">
        <v>372</v>
      </c>
      <c r="FE52" s="127"/>
    </row>
    <row r="53" spans="1:161" s="34" customFormat="1" ht="11.25">
      <c r="A53" s="46"/>
      <c r="B53" s="102" t="s">
        <v>418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7" t="s">
        <v>419</v>
      </c>
      <c r="AR53" s="108"/>
      <c r="AS53" s="108"/>
      <c r="AT53" s="108"/>
      <c r="AU53" s="108"/>
      <c r="AV53" s="108"/>
      <c r="AW53" s="109"/>
      <c r="AX53" s="110" t="s">
        <v>390</v>
      </c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11"/>
      <c r="BQ53" s="105" t="s">
        <v>390</v>
      </c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4">
        <v>0</v>
      </c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>
        <v>0</v>
      </c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>
        <v>0</v>
      </c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5" t="s">
        <v>390</v>
      </c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6"/>
    </row>
    <row r="54" spans="1:161" s="34" customFormat="1" ht="11.25">
      <c r="A54" s="46"/>
      <c r="B54" s="102" t="s">
        <v>420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7" t="s">
        <v>421</v>
      </c>
      <c r="AR54" s="108"/>
      <c r="AS54" s="108"/>
      <c r="AT54" s="108"/>
      <c r="AU54" s="108"/>
      <c r="AV54" s="108"/>
      <c r="AW54" s="109"/>
      <c r="AX54" s="110" t="s">
        <v>390</v>
      </c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11"/>
      <c r="BQ54" s="105" t="s">
        <v>390</v>
      </c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 t="s">
        <v>390</v>
      </c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4">
        <v>0</v>
      </c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>
        <v>0</v>
      </c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5" t="s">
        <v>390</v>
      </c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6"/>
    </row>
    <row r="55" spans="1:161" s="34" customFormat="1" ht="12.75" customHeight="1">
      <c r="A55" s="35"/>
      <c r="B55" s="99" t="str">
        <f>"Величина капитала на 31 декабря "&amp;IF(god="","",god-1&amp;" г.")</f>
        <v>Величина капитала на 31 декабря 2016 г.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00"/>
      <c r="AQ55" s="148" t="s">
        <v>422</v>
      </c>
      <c r="AR55" s="149"/>
      <c r="AS55" s="149"/>
      <c r="AT55" s="149"/>
      <c r="AU55" s="149"/>
      <c r="AV55" s="149"/>
      <c r="AW55" s="150"/>
      <c r="AX55" s="191">
        <v>27221</v>
      </c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90"/>
      <c r="BQ55" s="185" t="s">
        <v>371</v>
      </c>
      <c r="BR55" s="186"/>
      <c r="BS55" s="187">
        <v>0</v>
      </c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8" t="s">
        <v>372</v>
      </c>
      <c r="CI55" s="189"/>
      <c r="CJ55" s="177">
        <v>117001</v>
      </c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90"/>
      <c r="DB55" s="177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90"/>
      <c r="DT55" s="177">
        <v>61036</v>
      </c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90"/>
      <c r="EM55" s="177">
        <v>205258</v>
      </c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9"/>
    </row>
    <row r="56" spans="1:161" s="34" customFormat="1" ht="3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  <c r="Z56" s="39"/>
      <c r="AA56" s="39"/>
      <c r="AB56" s="39"/>
      <c r="AC56" s="38"/>
      <c r="AD56" s="38"/>
      <c r="AE56" s="38"/>
      <c r="AF56" s="38"/>
      <c r="AG56" s="38"/>
      <c r="AH56" s="38"/>
      <c r="AI56" s="37"/>
      <c r="AJ56" s="40"/>
      <c r="AK56" s="40"/>
      <c r="AL56" s="40"/>
      <c r="AM56" s="38"/>
      <c r="AN56" s="38"/>
      <c r="AO56" s="38"/>
      <c r="AP56" s="37"/>
      <c r="AQ56" s="151"/>
      <c r="AR56" s="152"/>
      <c r="AS56" s="152"/>
      <c r="AT56" s="152"/>
      <c r="AU56" s="152"/>
      <c r="AV56" s="152"/>
      <c r="AW56" s="153"/>
      <c r="AX56" s="192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6"/>
      <c r="BQ56" s="41"/>
      <c r="BR56" s="39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37"/>
      <c r="CI56" s="42"/>
      <c r="CJ56" s="174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6"/>
      <c r="DB56" s="174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6"/>
      <c r="DT56" s="174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6"/>
      <c r="EM56" s="174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80"/>
    </row>
    <row r="57" spans="1:161" s="34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117" t="str">
        <f>IF(god="","","За "&amp;god&amp;" г.")</f>
        <v>За 2017 г.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148" t="s">
        <v>423</v>
      </c>
      <c r="AR57" s="149"/>
      <c r="AS57" s="149"/>
      <c r="AT57" s="149"/>
      <c r="AU57" s="149"/>
      <c r="AV57" s="149"/>
      <c r="AW57" s="150"/>
      <c r="AX57" s="181">
        <v>1481</v>
      </c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74"/>
      <c r="BQ57" s="182">
        <v>0</v>
      </c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>
        <v>0</v>
      </c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>
        <v>0</v>
      </c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>
        <v>2118</v>
      </c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>
        <v>3599</v>
      </c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3"/>
      <c r="FE57" s="184"/>
    </row>
    <row r="58" spans="1:161" s="34" customFormat="1" ht="16.5" customHeight="1">
      <c r="A58" s="36"/>
      <c r="B58" s="142" t="s">
        <v>387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51"/>
      <c r="AR58" s="152"/>
      <c r="AS58" s="152"/>
      <c r="AT58" s="152"/>
      <c r="AU58" s="152"/>
      <c r="AV58" s="152"/>
      <c r="AW58" s="153"/>
      <c r="AX58" s="129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30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4"/>
    </row>
    <row r="59" spans="1:161" s="34" customFormat="1" ht="11.25">
      <c r="A59" s="35"/>
      <c r="B59" s="99" t="s">
        <v>388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148" t="s">
        <v>424</v>
      </c>
      <c r="AR59" s="149"/>
      <c r="AS59" s="149"/>
      <c r="AT59" s="149"/>
      <c r="AU59" s="149"/>
      <c r="AV59" s="149"/>
      <c r="AW59" s="150"/>
      <c r="AX59" s="154" t="s">
        <v>390</v>
      </c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6"/>
      <c r="BQ59" s="160" t="s">
        <v>390</v>
      </c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6"/>
      <c r="CJ59" s="160" t="s">
        <v>390</v>
      </c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6"/>
      <c r="DB59" s="160" t="s">
        <v>390</v>
      </c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6"/>
      <c r="DT59" s="167">
        <v>53</v>
      </c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3"/>
      <c r="EM59" s="167">
        <v>53</v>
      </c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69"/>
    </row>
    <row r="60" spans="1:161" s="34" customFormat="1" ht="11.25">
      <c r="A60" s="36"/>
      <c r="B60" s="142" t="s">
        <v>391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51"/>
      <c r="AR60" s="152"/>
      <c r="AS60" s="152"/>
      <c r="AT60" s="152"/>
      <c r="AU60" s="152"/>
      <c r="AV60" s="152"/>
      <c r="AW60" s="153"/>
      <c r="AX60" s="157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9"/>
      <c r="BQ60" s="161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9"/>
      <c r="CJ60" s="161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9"/>
      <c r="DB60" s="161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9"/>
      <c r="DT60" s="174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6"/>
      <c r="EM60" s="170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71"/>
    </row>
    <row r="61" spans="1:161" s="34" customFormat="1" ht="11.25">
      <c r="A61" s="36"/>
      <c r="B61" s="102" t="s">
        <v>392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7" t="s">
        <v>425</v>
      </c>
      <c r="AR61" s="108"/>
      <c r="AS61" s="108"/>
      <c r="AT61" s="108"/>
      <c r="AU61" s="108"/>
      <c r="AV61" s="108"/>
      <c r="AW61" s="109"/>
      <c r="AX61" s="110" t="s">
        <v>390</v>
      </c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11"/>
      <c r="BQ61" s="105" t="s">
        <v>390</v>
      </c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4">
        <v>0</v>
      </c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5" t="s">
        <v>390</v>
      </c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4">
        <v>141</v>
      </c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>
        <v>141</v>
      </c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4"/>
    </row>
    <row r="62" spans="1:161" s="34" customFormat="1" ht="24" customHeight="1">
      <c r="A62" s="36"/>
      <c r="B62" s="132" t="s">
        <v>394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3" t="s">
        <v>426</v>
      </c>
      <c r="AR62" s="134"/>
      <c r="AS62" s="134"/>
      <c r="AT62" s="134"/>
      <c r="AU62" s="134"/>
      <c r="AV62" s="134"/>
      <c r="AW62" s="135"/>
      <c r="AX62" s="110" t="s">
        <v>390</v>
      </c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11"/>
      <c r="BQ62" s="105" t="s">
        <v>390</v>
      </c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4">
        <v>0</v>
      </c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5" t="s">
        <v>390</v>
      </c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4">
        <v>1924</v>
      </c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>
        <v>1924</v>
      </c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4"/>
    </row>
    <row r="63" spans="1:161" s="34" customFormat="1" ht="11.25">
      <c r="A63" s="46"/>
      <c r="B63" s="102" t="s">
        <v>396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7" t="s">
        <v>427</v>
      </c>
      <c r="AR63" s="108"/>
      <c r="AS63" s="108"/>
      <c r="AT63" s="108"/>
      <c r="AU63" s="108"/>
      <c r="AV63" s="108"/>
      <c r="AW63" s="109"/>
      <c r="AX63" s="129">
        <v>1481</v>
      </c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30"/>
      <c r="BQ63" s="104">
        <v>0</v>
      </c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>
        <v>0</v>
      </c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5" t="s">
        <v>390</v>
      </c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 t="s">
        <v>390</v>
      </c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4">
        <v>1481</v>
      </c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4"/>
    </row>
    <row r="64" spans="1:161" s="34" customFormat="1" ht="11.25">
      <c r="A64" s="46"/>
      <c r="B64" s="102" t="s">
        <v>398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7" t="s">
        <v>428</v>
      </c>
      <c r="AR64" s="108"/>
      <c r="AS64" s="108"/>
      <c r="AT64" s="108"/>
      <c r="AU64" s="108"/>
      <c r="AV64" s="108"/>
      <c r="AW64" s="109"/>
      <c r="AX64" s="165">
        <v>0</v>
      </c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7"/>
      <c r="BQ64" s="166">
        <v>0</v>
      </c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>
        <v>0</v>
      </c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8" t="s">
        <v>390</v>
      </c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04">
        <v>0</v>
      </c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5" t="s">
        <v>390</v>
      </c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6"/>
    </row>
    <row r="65" spans="1:161" s="34" customFormat="1" ht="11.25">
      <c r="A65" s="46"/>
      <c r="B65" s="102" t="s">
        <v>400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7" t="s">
        <v>429</v>
      </c>
      <c r="AR65" s="108"/>
      <c r="AS65" s="108"/>
      <c r="AT65" s="108"/>
      <c r="AU65" s="108"/>
      <c r="AV65" s="108"/>
      <c r="AW65" s="109"/>
      <c r="AX65" s="129">
        <v>0</v>
      </c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>
        <v>0</v>
      </c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>
        <v>0</v>
      </c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>
        <v>0</v>
      </c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>
        <v>0</v>
      </c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>
        <v>0</v>
      </c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4"/>
    </row>
    <row r="66" spans="1:161" s="34" customFormat="1" ht="11.25">
      <c r="A66" s="46"/>
      <c r="B66" s="102" t="s">
        <v>404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7" t="s">
        <v>430</v>
      </c>
      <c r="AR66" s="108"/>
      <c r="AS66" s="108"/>
      <c r="AT66" s="108"/>
      <c r="AU66" s="108"/>
      <c r="AV66" s="108"/>
      <c r="AW66" s="109"/>
      <c r="AX66" s="131" t="s">
        <v>371</v>
      </c>
      <c r="AY66" s="124"/>
      <c r="AZ66" s="125">
        <v>0</v>
      </c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02" t="s">
        <v>372</v>
      </c>
      <c r="BP66" s="103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23" t="s">
        <v>371</v>
      </c>
      <c r="CK66" s="124"/>
      <c r="CL66" s="125">
        <v>-141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02" t="s">
        <v>372</v>
      </c>
      <c r="DA66" s="103"/>
      <c r="DB66" s="123" t="s">
        <v>371</v>
      </c>
      <c r="DC66" s="124"/>
      <c r="DD66" s="125">
        <v>0</v>
      </c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02" t="s">
        <v>372</v>
      </c>
      <c r="DS66" s="103"/>
      <c r="DT66" s="123" t="s">
        <v>371</v>
      </c>
      <c r="DU66" s="124"/>
      <c r="DV66" s="125">
        <v>0</v>
      </c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02" t="s">
        <v>372</v>
      </c>
      <c r="EL66" s="103"/>
      <c r="EM66" s="123" t="s">
        <v>371</v>
      </c>
      <c r="EN66" s="124"/>
      <c r="EO66" s="125">
        <v>-141</v>
      </c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02" t="s">
        <v>372</v>
      </c>
      <c r="FE66" s="127"/>
    </row>
    <row r="67" spans="1:161" s="34" customFormat="1" ht="11.25">
      <c r="A67" s="35"/>
      <c r="B67" s="99" t="s">
        <v>388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148" t="s">
        <v>431</v>
      </c>
      <c r="AR67" s="149"/>
      <c r="AS67" s="149"/>
      <c r="AT67" s="149"/>
      <c r="AU67" s="149"/>
      <c r="AV67" s="149"/>
      <c r="AW67" s="150"/>
      <c r="AX67" s="154" t="s">
        <v>390</v>
      </c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6"/>
      <c r="BQ67" s="160" t="s">
        <v>390</v>
      </c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6"/>
      <c r="CJ67" s="160" t="s">
        <v>390</v>
      </c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6"/>
      <c r="DB67" s="160" t="s">
        <v>390</v>
      </c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6"/>
      <c r="DT67" s="136" t="s">
        <v>371</v>
      </c>
      <c r="DU67" s="137"/>
      <c r="DV67" s="140">
        <v>0</v>
      </c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99" t="s">
        <v>372</v>
      </c>
      <c r="EL67" s="100"/>
      <c r="EM67" s="136" t="s">
        <v>371</v>
      </c>
      <c r="EN67" s="137"/>
      <c r="EO67" s="140">
        <v>0</v>
      </c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99" t="s">
        <v>372</v>
      </c>
      <c r="FE67" s="146"/>
    </row>
    <row r="68" spans="1:161" s="34" customFormat="1" ht="11.25">
      <c r="A68" s="36"/>
      <c r="B68" s="142" t="s">
        <v>407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51"/>
      <c r="AR68" s="152"/>
      <c r="AS68" s="152"/>
      <c r="AT68" s="152"/>
      <c r="AU68" s="152"/>
      <c r="AV68" s="152"/>
      <c r="AW68" s="153"/>
      <c r="AX68" s="157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9"/>
      <c r="BQ68" s="161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9"/>
      <c r="CJ68" s="161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9"/>
      <c r="DB68" s="161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9"/>
      <c r="DT68" s="138"/>
      <c r="DU68" s="139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2"/>
      <c r="EL68" s="143"/>
      <c r="EM68" s="138"/>
      <c r="EN68" s="139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2"/>
      <c r="FE68" s="147"/>
    </row>
    <row r="69" spans="1:161" s="34" customFormat="1" ht="11.25">
      <c r="A69" s="36"/>
      <c r="B69" s="102" t="s">
        <v>392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7" t="s">
        <v>432</v>
      </c>
      <c r="AR69" s="108"/>
      <c r="AS69" s="108"/>
      <c r="AT69" s="108"/>
      <c r="AU69" s="108"/>
      <c r="AV69" s="108"/>
      <c r="AW69" s="109"/>
      <c r="AX69" s="110" t="s">
        <v>390</v>
      </c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11"/>
      <c r="BQ69" s="105" t="s">
        <v>390</v>
      </c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23" t="s">
        <v>371</v>
      </c>
      <c r="CK69" s="124"/>
      <c r="CL69" s="125">
        <v>0</v>
      </c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02" t="s">
        <v>372</v>
      </c>
      <c r="DA69" s="103"/>
      <c r="DB69" s="105" t="s">
        <v>390</v>
      </c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23" t="s">
        <v>371</v>
      </c>
      <c r="DU69" s="124"/>
      <c r="DV69" s="125">
        <v>0</v>
      </c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02" t="s">
        <v>372</v>
      </c>
      <c r="EL69" s="103"/>
      <c r="EM69" s="123" t="s">
        <v>371</v>
      </c>
      <c r="EN69" s="124"/>
      <c r="EO69" s="125">
        <v>0</v>
      </c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02" t="s">
        <v>372</v>
      </c>
      <c r="FE69" s="127"/>
    </row>
    <row r="70" spans="1:161" s="34" customFormat="1" ht="24" customHeight="1">
      <c r="A70" s="36"/>
      <c r="B70" s="132" t="s">
        <v>409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3" t="s">
        <v>433</v>
      </c>
      <c r="AR70" s="134"/>
      <c r="AS70" s="134"/>
      <c r="AT70" s="134"/>
      <c r="AU70" s="134"/>
      <c r="AV70" s="134"/>
      <c r="AW70" s="135"/>
      <c r="AX70" s="110" t="s">
        <v>390</v>
      </c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11"/>
      <c r="BQ70" s="105" t="s">
        <v>390</v>
      </c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23" t="s">
        <v>371</v>
      </c>
      <c r="CK70" s="124"/>
      <c r="CL70" s="125">
        <v>-141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02" t="s">
        <v>372</v>
      </c>
      <c r="DA70" s="103"/>
      <c r="DB70" s="105" t="s">
        <v>390</v>
      </c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23" t="s">
        <v>371</v>
      </c>
      <c r="DU70" s="124"/>
      <c r="DV70" s="125">
        <v>0</v>
      </c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02" t="s">
        <v>372</v>
      </c>
      <c r="EL70" s="103"/>
      <c r="EM70" s="123" t="s">
        <v>371</v>
      </c>
      <c r="EN70" s="124"/>
      <c r="EO70" s="125">
        <v>-141</v>
      </c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02" t="s">
        <v>372</v>
      </c>
      <c r="FE70" s="127"/>
    </row>
    <row r="71" spans="1:161" s="34" customFormat="1" ht="11.25">
      <c r="A71" s="46"/>
      <c r="B71" s="102" t="s">
        <v>411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7" t="s">
        <v>434</v>
      </c>
      <c r="AR71" s="108"/>
      <c r="AS71" s="108"/>
      <c r="AT71" s="108"/>
      <c r="AU71" s="108"/>
      <c r="AV71" s="108"/>
      <c r="AW71" s="109"/>
      <c r="AX71" s="131" t="s">
        <v>371</v>
      </c>
      <c r="AY71" s="124"/>
      <c r="AZ71" s="125">
        <v>0</v>
      </c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02" t="s">
        <v>372</v>
      </c>
      <c r="BP71" s="103"/>
      <c r="BQ71" s="104">
        <v>0</v>
      </c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>
        <v>0</v>
      </c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5" t="s">
        <v>390</v>
      </c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4">
        <v>0</v>
      </c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23" t="s">
        <v>371</v>
      </c>
      <c r="EN71" s="124"/>
      <c r="EO71" s="125">
        <v>0</v>
      </c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02" t="s">
        <v>372</v>
      </c>
      <c r="FE71" s="127"/>
    </row>
    <row r="72" spans="1:161" s="34" customFormat="1" ht="11.25">
      <c r="A72" s="46"/>
      <c r="B72" s="102" t="s">
        <v>413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7" t="s">
        <v>435</v>
      </c>
      <c r="AR72" s="108"/>
      <c r="AS72" s="108"/>
      <c r="AT72" s="108"/>
      <c r="AU72" s="108"/>
      <c r="AV72" s="108"/>
      <c r="AW72" s="109"/>
      <c r="AX72" s="131" t="s">
        <v>371</v>
      </c>
      <c r="AY72" s="124"/>
      <c r="AZ72" s="125">
        <v>0</v>
      </c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02" t="s">
        <v>372</v>
      </c>
      <c r="BP72" s="103"/>
      <c r="BQ72" s="104">
        <v>0</v>
      </c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>
        <v>0</v>
      </c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5" t="s">
        <v>390</v>
      </c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4">
        <v>0</v>
      </c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23" t="s">
        <v>371</v>
      </c>
      <c r="EN72" s="124"/>
      <c r="EO72" s="125">
        <v>0</v>
      </c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02" t="s">
        <v>372</v>
      </c>
      <c r="FE72" s="127"/>
    </row>
    <row r="73" spans="1:161" s="34" customFormat="1" ht="11.25">
      <c r="A73" s="46"/>
      <c r="B73" s="102" t="s">
        <v>400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7" t="s">
        <v>436</v>
      </c>
      <c r="AR73" s="108"/>
      <c r="AS73" s="108"/>
      <c r="AT73" s="108"/>
      <c r="AU73" s="108"/>
      <c r="AV73" s="108"/>
      <c r="AW73" s="109"/>
      <c r="AX73" s="129">
        <v>0</v>
      </c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30"/>
      <c r="BQ73" s="104">
        <v>0</v>
      </c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>
        <v>0</v>
      </c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>
        <v>0</v>
      </c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>
        <v>0</v>
      </c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23" t="s">
        <v>371</v>
      </c>
      <c r="EN73" s="124"/>
      <c r="EO73" s="128">
        <v>0</v>
      </c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02" t="s">
        <v>372</v>
      </c>
      <c r="FE73" s="127"/>
    </row>
    <row r="74" spans="1:161" s="34" customFormat="1" ht="11.25">
      <c r="A74" s="46"/>
      <c r="B74" s="102" t="s">
        <v>416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7" t="s">
        <v>437</v>
      </c>
      <c r="AR74" s="108"/>
      <c r="AS74" s="108"/>
      <c r="AT74" s="108"/>
      <c r="AU74" s="108"/>
      <c r="AV74" s="108"/>
      <c r="AW74" s="109"/>
      <c r="AX74" s="110" t="s">
        <v>390</v>
      </c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11"/>
      <c r="BQ74" s="105" t="s">
        <v>390</v>
      </c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 t="s">
        <v>390</v>
      </c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 t="s">
        <v>390</v>
      </c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23" t="s">
        <v>371</v>
      </c>
      <c r="DU74" s="124"/>
      <c r="DV74" s="125">
        <v>0</v>
      </c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02" t="s">
        <v>372</v>
      </c>
      <c r="EL74" s="103"/>
      <c r="EM74" s="123" t="s">
        <v>371</v>
      </c>
      <c r="EN74" s="124"/>
      <c r="EO74" s="125">
        <v>0</v>
      </c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02" t="s">
        <v>372</v>
      </c>
      <c r="FE74" s="127"/>
    </row>
    <row r="75" spans="1:161" s="34" customFormat="1" ht="11.25">
      <c r="A75" s="46"/>
      <c r="B75" s="102" t="s">
        <v>418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7" t="s">
        <v>438</v>
      </c>
      <c r="AR75" s="108"/>
      <c r="AS75" s="108"/>
      <c r="AT75" s="108"/>
      <c r="AU75" s="108"/>
      <c r="AV75" s="108"/>
      <c r="AW75" s="109"/>
      <c r="AX75" s="110" t="s">
        <v>390</v>
      </c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11"/>
      <c r="BQ75" s="105" t="s">
        <v>390</v>
      </c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4">
        <v>0</v>
      </c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>
        <v>0</v>
      </c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>
        <v>0</v>
      </c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5" t="s">
        <v>390</v>
      </c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6"/>
    </row>
    <row r="76" spans="1:161" s="34" customFormat="1" ht="11.25">
      <c r="A76" s="46"/>
      <c r="B76" s="102" t="s">
        <v>420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7" t="s">
        <v>439</v>
      </c>
      <c r="AR76" s="108"/>
      <c r="AS76" s="108"/>
      <c r="AT76" s="108"/>
      <c r="AU76" s="108"/>
      <c r="AV76" s="108"/>
      <c r="AW76" s="109"/>
      <c r="AX76" s="110" t="s">
        <v>390</v>
      </c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11"/>
      <c r="BQ76" s="105" t="s">
        <v>390</v>
      </c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 t="s">
        <v>390</v>
      </c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4">
        <v>0</v>
      </c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>
        <v>0</v>
      </c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5" t="s">
        <v>390</v>
      </c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6"/>
    </row>
    <row r="77" spans="1:161" s="34" customFormat="1" ht="12.75" customHeight="1" thickBot="1">
      <c r="A77" s="101" t="str">
        <f>"Величина капитала на 31 декабря "&amp;IF(god="","",god&amp;" г.")</f>
        <v>Величина капитала на 31 декабря 2017 г.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3"/>
      <c r="AP77" s="45"/>
      <c r="AQ77" s="107" t="s">
        <v>440</v>
      </c>
      <c r="AR77" s="108"/>
      <c r="AS77" s="108"/>
      <c r="AT77" s="108"/>
      <c r="AU77" s="108"/>
      <c r="AV77" s="108"/>
      <c r="AW77" s="109"/>
      <c r="AX77" s="115">
        <v>28702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6"/>
      <c r="BQ77" s="118" t="s">
        <v>371</v>
      </c>
      <c r="BR77" s="119"/>
      <c r="BS77" s="120">
        <v>0</v>
      </c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1" t="s">
        <v>372</v>
      </c>
      <c r="CI77" s="122"/>
      <c r="CJ77" s="112">
        <v>116860</v>
      </c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>
        <v>0</v>
      </c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>
        <v>63154</v>
      </c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>
        <v>208716</v>
      </c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4"/>
    </row>
  </sheetData>
  <sheetProtection password="C8D1" sheet="1" objects="1" scenarios="1" formatCells="0" formatColumns="0" formatRows="0"/>
  <mergeCells count="432">
    <mergeCell ref="BQ51:CI51"/>
    <mergeCell ref="CJ51:DA51"/>
    <mergeCell ref="DB51:DS51"/>
    <mergeCell ref="DT51:EL51"/>
    <mergeCell ref="EM51:EN51"/>
    <mergeCell ref="FD50:FE50"/>
    <mergeCell ref="EO51:FC51"/>
    <mergeCell ref="FD51:FE51"/>
    <mergeCell ref="DT50:EL50"/>
    <mergeCell ref="CS15:CY15"/>
    <mergeCell ref="CK15:CR15"/>
    <mergeCell ref="P16:BR16"/>
    <mergeCell ref="CD17:CY17"/>
    <mergeCell ref="CD16:CY16"/>
    <mergeCell ref="CO21:CY21"/>
    <mergeCell ref="D19:BT19"/>
    <mergeCell ref="D21:BJ21"/>
    <mergeCell ref="CD20:CY20"/>
    <mergeCell ref="W22:AH22"/>
    <mergeCell ref="CD21:CN21"/>
    <mergeCell ref="EM50:EN50"/>
    <mergeCell ref="EO50:FC50"/>
    <mergeCell ref="CD14:CY14"/>
    <mergeCell ref="CD22:CY22"/>
    <mergeCell ref="CD15:CJ15"/>
    <mergeCell ref="EM49:EN49"/>
    <mergeCell ref="EO49:FC49"/>
    <mergeCell ref="CJ49:DA49"/>
    <mergeCell ref="DB49:DS49"/>
    <mergeCell ref="DT49:EL49"/>
    <mergeCell ref="FD49:FE49"/>
    <mergeCell ref="AX50:AY50"/>
    <mergeCell ref="AZ50:BN50"/>
    <mergeCell ref="BO50:BP50"/>
    <mergeCell ref="BQ50:CI50"/>
    <mergeCell ref="CJ50:DA50"/>
    <mergeCell ref="DB50:DS50"/>
    <mergeCell ref="B49:AP49"/>
    <mergeCell ref="AQ49:AW49"/>
    <mergeCell ref="AX49:AY49"/>
    <mergeCell ref="AZ49:BN49"/>
    <mergeCell ref="BO49:BP49"/>
    <mergeCell ref="BQ49:CI49"/>
    <mergeCell ref="DT48:DU48"/>
    <mergeCell ref="DV48:EJ48"/>
    <mergeCell ref="EK48:EL48"/>
    <mergeCell ref="EM48:EN48"/>
    <mergeCell ref="EO48:FC48"/>
    <mergeCell ref="FD48:FE48"/>
    <mergeCell ref="EO47:FC47"/>
    <mergeCell ref="FD47:FE47"/>
    <mergeCell ref="B48:AP48"/>
    <mergeCell ref="AQ48:AW48"/>
    <mergeCell ref="AX48:BP48"/>
    <mergeCell ref="BQ48:CI48"/>
    <mergeCell ref="CJ48:CK48"/>
    <mergeCell ref="CL48:CY48"/>
    <mergeCell ref="CZ48:DA48"/>
    <mergeCell ref="DB48:DS48"/>
    <mergeCell ref="CZ47:DA47"/>
    <mergeCell ref="DB47:DS47"/>
    <mergeCell ref="DT47:DU47"/>
    <mergeCell ref="DV47:EJ47"/>
    <mergeCell ref="EK47:EL47"/>
    <mergeCell ref="EM47:EN47"/>
    <mergeCell ref="EK45:EL46"/>
    <mergeCell ref="EM45:EN46"/>
    <mergeCell ref="EO45:FC46"/>
    <mergeCell ref="FD45:FE46"/>
    <mergeCell ref="B47:AP47"/>
    <mergeCell ref="AQ47:AW47"/>
    <mergeCell ref="AX47:BP47"/>
    <mergeCell ref="BQ47:CI47"/>
    <mergeCell ref="CJ47:CK47"/>
    <mergeCell ref="CL47:CY47"/>
    <mergeCell ref="FD44:FE44"/>
    <mergeCell ref="B45:AP45"/>
    <mergeCell ref="AQ45:AW46"/>
    <mergeCell ref="AX45:BP46"/>
    <mergeCell ref="BQ45:CI46"/>
    <mergeCell ref="CJ45:DA46"/>
    <mergeCell ref="DB45:DS46"/>
    <mergeCell ref="B46:AP46"/>
    <mergeCell ref="DT45:DU46"/>
    <mergeCell ref="DV45:EJ46"/>
    <mergeCell ref="DR44:DS44"/>
    <mergeCell ref="DT44:DU44"/>
    <mergeCell ref="DV44:EJ44"/>
    <mergeCell ref="EK44:EL44"/>
    <mergeCell ref="EM44:EN44"/>
    <mergeCell ref="EO44:FC44"/>
    <mergeCell ref="BQ44:CI44"/>
    <mergeCell ref="CJ44:CK44"/>
    <mergeCell ref="CL44:CY44"/>
    <mergeCell ref="CZ44:DA44"/>
    <mergeCell ref="DB44:DC44"/>
    <mergeCell ref="DD44:DQ44"/>
    <mergeCell ref="DT38:EL38"/>
    <mergeCell ref="EM38:FE38"/>
    <mergeCell ref="BQ41:CI43"/>
    <mergeCell ref="CJ41:DA43"/>
    <mergeCell ref="DB41:DS43"/>
    <mergeCell ref="DT41:EL43"/>
    <mergeCell ref="EM41:FE43"/>
    <mergeCell ref="B38:AP38"/>
    <mergeCell ref="AQ38:AW38"/>
    <mergeCell ref="AX38:BP38"/>
    <mergeCell ref="BQ38:CI38"/>
    <mergeCell ref="CJ38:DA38"/>
    <mergeCell ref="DB38:DS38"/>
    <mergeCell ref="DT36:EL36"/>
    <mergeCell ref="EM36:FE36"/>
    <mergeCell ref="AX37:BP37"/>
    <mergeCell ref="BQ37:CI37"/>
    <mergeCell ref="CJ37:DA37"/>
    <mergeCell ref="DB37:DS37"/>
    <mergeCell ref="DT37:EL37"/>
    <mergeCell ref="EM37:FE37"/>
    <mergeCell ref="B36:AP36"/>
    <mergeCell ref="AQ36:AW36"/>
    <mergeCell ref="AX36:BP36"/>
    <mergeCell ref="BQ36:CI36"/>
    <mergeCell ref="CJ36:DA36"/>
    <mergeCell ref="DB36:DS36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CJ34:DA34"/>
    <mergeCell ref="DB34:DS34"/>
    <mergeCell ref="DT34:EL34"/>
    <mergeCell ref="CD19:CY19"/>
    <mergeCell ref="EM30:FE31"/>
    <mergeCell ref="B31:AP31"/>
    <mergeCell ref="B28:AP28"/>
    <mergeCell ref="P30:AB30"/>
    <mergeCell ref="B32:AP32"/>
    <mergeCell ref="DB32:DS33"/>
    <mergeCell ref="DT32:EL33"/>
    <mergeCell ref="EM32:FE33"/>
    <mergeCell ref="B33:AP33"/>
    <mergeCell ref="AX30:BP31"/>
    <mergeCell ref="BQ30:CI31"/>
    <mergeCell ref="CJ30:DA31"/>
    <mergeCell ref="DB30:DS31"/>
    <mergeCell ref="DT30:EL31"/>
    <mergeCell ref="AM13:AT13"/>
    <mergeCell ref="Z15:BB15"/>
    <mergeCell ref="AJ18:BT18"/>
    <mergeCell ref="CD18:CY18"/>
    <mergeCell ref="AQ30:AW31"/>
    <mergeCell ref="AQ29:AW29"/>
    <mergeCell ref="AQ28:AW28"/>
    <mergeCell ref="AX28:BP28"/>
    <mergeCell ref="AX29:BP29"/>
    <mergeCell ref="CD13:CY13"/>
    <mergeCell ref="EM25:FE27"/>
    <mergeCell ref="BQ28:BR28"/>
    <mergeCell ref="BS28:CG28"/>
    <mergeCell ref="CH28:CI28"/>
    <mergeCell ref="CJ28:DA29"/>
    <mergeCell ref="DB28:DS29"/>
    <mergeCell ref="DT28:EL29"/>
    <mergeCell ref="EM28:FE29"/>
    <mergeCell ref="DB25:DS27"/>
    <mergeCell ref="DT25:EL27"/>
    <mergeCell ref="B37:AP37"/>
    <mergeCell ref="AQ37:AW37"/>
    <mergeCell ref="AQ32:AW33"/>
    <mergeCell ref="AX32:BP33"/>
    <mergeCell ref="BQ32:CI33"/>
    <mergeCell ref="CJ32:DA33"/>
    <mergeCell ref="B34:AP34"/>
    <mergeCell ref="AQ34:AW34"/>
    <mergeCell ref="AX34:BP34"/>
    <mergeCell ref="BQ34:CI34"/>
    <mergeCell ref="B44:AP44"/>
    <mergeCell ref="AQ44:AW44"/>
    <mergeCell ref="AX44:AY44"/>
    <mergeCell ref="AZ44:BN44"/>
    <mergeCell ref="A41:AP43"/>
    <mergeCell ref="AQ41:AW43"/>
    <mergeCell ref="AX41:BP43"/>
    <mergeCell ref="BO44:BP44"/>
    <mergeCell ref="A8:FE8"/>
    <mergeCell ref="A9:FE9"/>
    <mergeCell ref="A10:FE10"/>
    <mergeCell ref="A12:CG12"/>
    <mergeCell ref="A24:FE24"/>
    <mergeCell ref="A25:AP27"/>
    <mergeCell ref="AQ25:AW27"/>
    <mergeCell ref="AX25:BP27"/>
    <mergeCell ref="BQ25:CI27"/>
    <mergeCell ref="CJ25:DA27"/>
    <mergeCell ref="B58:AP58"/>
    <mergeCell ref="B59:AP59"/>
    <mergeCell ref="AQ55:AW55"/>
    <mergeCell ref="AX55:BP56"/>
    <mergeCell ref="B50:AP50"/>
    <mergeCell ref="AQ50:AW50"/>
    <mergeCell ref="B51:AP51"/>
    <mergeCell ref="AQ51:AW51"/>
    <mergeCell ref="AX51:BP51"/>
    <mergeCell ref="B52:AP52"/>
    <mergeCell ref="AQ52:AW52"/>
    <mergeCell ref="AX52:BP52"/>
    <mergeCell ref="BQ52:CI52"/>
    <mergeCell ref="CJ52:DA52"/>
    <mergeCell ref="DB52:DS52"/>
    <mergeCell ref="DT52:DU52"/>
    <mergeCell ref="DV52:EJ52"/>
    <mergeCell ref="EK52:EL52"/>
    <mergeCell ref="EM52:EN52"/>
    <mergeCell ref="EO52:FC52"/>
    <mergeCell ref="FD52:FE52"/>
    <mergeCell ref="B53:AP53"/>
    <mergeCell ref="AQ53:AW53"/>
    <mergeCell ref="AX53:BP53"/>
    <mergeCell ref="BQ53:CI53"/>
    <mergeCell ref="CJ53:DA53"/>
    <mergeCell ref="EM53:FE53"/>
    <mergeCell ref="B54:AP54"/>
    <mergeCell ref="AQ54:AW54"/>
    <mergeCell ref="AX54:BP54"/>
    <mergeCell ref="BQ54:CI54"/>
    <mergeCell ref="CJ54:DA54"/>
    <mergeCell ref="DB54:DS54"/>
    <mergeCell ref="DT54:EL54"/>
    <mergeCell ref="EM54:FE54"/>
    <mergeCell ref="BS55:CG55"/>
    <mergeCell ref="CH55:CI55"/>
    <mergeCell ref="CJ55:DA56"/>
    <mergeCell ref="DB55:DS56"/>
    <mergeCell ref="DT55:EL56"/>
    <mergeCell ref="DT53:EL53"/>
    <mergeCell ref="DB53:DS53"/>
    <mergeCell ref="EM55:FE56"/>
    <mergeCell ref="AQ56:AW56"/>
    <mergeCell ref="AQ57:AW58"/>
    <mergeCell ref="AX57:BP58"/>
    <mergeCell ref="BQ57:CI58"/>
    <mergeCell ref="CJ57:DA58"/>
    <mergeCell ref="DB57:DS58"/>
    <mergeCell ref="DT57:EL58"/>
    <mergeCell ref="EM57:FE58"/>
    <mergeCell ref="BQ55:BR55"/>
    <mergeCell ref="AQ59:AW60"/>
    <mergeCell ref="AX59:BP60"/>
    <mergeCell ref="BQ59:CI60"/>
    <mergeCell ref="CJ59:DA60"/>
    <mergeCell ref="DB59:DS60"/>
    <mergeCell ref="DT59:EL60"/>
    <mergeCell ref="EM59:FE60"/>
    <mergeCell ref="B60:AP60"/>
    <mergeCell ref="B61:AP61"/>
    <mergeCell ref="AQ61:AW61"/>
    <mergeCell ref="AX61:BP61"/>
    <mergeCell ref="BQ61:CI61"/>
    <mergeCell ref="CJ61:DA61"/>
    <mergeCell ref="DB61:DS61"/>
    <mergeCell ref="DT61:EL61"/>
    <mergeCell ref="EM61:FE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63:AP63"/>
    <mergeCell ref="AQ63:AW63"/>
    <mergeCell ref="AX63:BP63"/>
    <mergeCell ref="BQ63:CI63"/>
    <mergeCell ref="CJ63:DA63"/>
    <mergeCell ref="DB63:DS63"/>
    <mergeCell ref="DT63:EL63"/>
    <mergeCell ref="EM63:FE63"/>
    <mergeCell ref="B64:AP64"/>
    <mergeCell ref="AQ64:AW64"/>
    <mergeCell ref="AX64:BP64"/>
    <mergeCell ref="BQ64:CI64"/>
    <mergeCell ref="CJ64:DA64"/>
    <mergeCell ref="DB64:DS64"/>
    <mergeCell ref="DT64:EL64"/>
    <mergeCell ref="EM64:FE64"/>
    <mergeCell ref="B65:AP65"/>
    <mergeCell ref="AQ65:AW65"/>
    <mergeCell ref="AX65:BP65"/>
    <mergeCell ref="BQ65:CI65"/>
    <mergeCell ref="CJ65:DA65"/>
    <mergeCell ref="DB65:DS65"/>
    <mergeCell ref="DT65:EL65"/>
    <mergeCell ref="EM65:FE65"/>
    <mergeCell ref="B66:AP66"/>
    <mergeCell ref="AQ66:AW66"/>
    <mergeCell ref="AX66:AY66"/>
    <mergeCell ref="AZ66:BN66"/>
    <mergeCell ref="BO66:BP66"/>
    <mergeCell ref="BQ66:CI66"/>
    <mergeCell ref="CJ66:CK66"/>
    <mergeCell ref="CL66:CY66"/>
    <mergeCell ref="CZ66:DA66"/>
    <mergeCell ref="DB66:DC66"/>
    <mergeCell ref="DD66:DQ66"/>
    <mergeCell ref="DR66:DS66"/>
    <mergeCell ref="DT66:DU66"/>
    <mergeCell ref="DV66:EJ66"/>
    <mergeCell ref="EK66:EL66"/>
    <mergeCell ref="EM66:EN66"/>
    <mergeCell ref="EO66:FC66"/>
    <mergeCell ref="FD66:FE66"/>
    <mergeCell ref="B67:AP67"/>
    <mergeCell ref="AQ67:AW68"/>
    <mergeCell ref="AX67:BP68"/>
    <mergeCell ref="BQ67:CI68"/>
    <mergeCell ref="CJ67:DA68"/>
    <mergeCell ref="DB67:DS68"/>
    <mergeCell ref="B68:AP68"/>
    <mergeCell ref="DT67:DU68"/>
    <mergeCell ref="DV67:EJ68"/>
    <mergeCell ref="EK67:EL68"/>
    <mergeCell ref="EM67:EN68"/>
    <mergeCell ref="EO67:FC68"/>
    <mergeCell ref="FD67:FE68"/>
    <mergeCell ref="B69:AP69"/>
    <mergeCell ref="AQ69:AW69"/>
    <mergeCell ref="AX69:BP69"/>
    <mergeCell ref="BQ69:CI69"/>
    <mergeCell ref="CJ69:CK69"/>
    <mergeCell ref="CL69:CY69"/>
    <mergeCell ref="CZ69:DA69"/>
    <mergeCell ref="DB69:DS69"/>
    <mergeCell ref="DT69:DU69"/>
    <mergeCell ref="DV69:EJ69"/>
    <mergeCell ref="EK69:EL69"/>
    <mergeCell ref="EM69:EN69"/>
    <mergeCell ref="EO69:FC69"/>
    <mergeCell ref="FD69:FE69"/>
    <mergeCell ref="B70:AP70"/>
    <mergeCell ref="AQ70:AW70"/>
    <mergeCell ref="AX70:BP70"/>
    <mergeCell ref="BQ70:CI70"/>
    <mergeCell ref="CJ70:CK70"/>
    <mergeCell ref="CL70:CY70"/>
    <mergeCell ref="CZ70:DA70"/>
    <mergeCell ref="DB70:DS70"/>
    <mergeCell ref="DT70:DU70"/>
    <mergeCell ref="DV70:EJ70"/>
    <mergeCell ref="EK70:EL70"/>
    <mergeCell ref="EM70:EN70"/>
    <mergeCell ref="EO70:FC70"/>
    <mergeCell ref="FD70:FE70"/>
    <mergeCell ref="B71:AP71"/>
    <mergeCell ref="AQ71:AW71"/>
    <mergeCell ref="AX71:AY71"/>
    <mergeCell ref="AZ71:BN71"/>
    <mergeCell ref="BO71:BP71"/>
    <mergeCell ref="BQ71:CI71"/>
    <mergeCell ref="CJ71:DA71"/>
    <mergeCell ref="DB71:DS71"/>
    <mergeCell ref="DT71:EL71"/>
    <mergeCell ref="EM71:EN71"/>
    <mergeCell ref="EO71:FC71"/>
    <mergeCell ref="FD71:FE71"/>
    <mergeCell ref="B72:AP72"/>
    <mergeCell ref="AQ72:AW72"/>
    <mergeCell ref="AX72:AY72"/>
    <mergeCell ref="AZ72:BN72"/>
    <mergeCell ref="BO72:BP72"/>
    <mergeCell ref="BQ72:CI72"/>
    <mergeCell ref="CJ72:DA72"/>
    <mergeCell ref="DB72:DS72"/>
    <mergeCell ref="DT72:EL72"/>
    <mergeCell ref="EM72:EN72"/>
    <mergeCell ref="EO72:FC72"/>
    <mergeCell ref="FD72:FE72"/>
    <mergeCell ref="B73:AP73"/>
    <mergeCell ref="AQ73:AW73"/>
    <mergeCell ref="AX73:BP73"/>
    <mergeCell ref="BQ73:CI73"/>
    <mergeCell ref="CJ73:DA73"/>
    <mergeCell ref="DB73:DS73"/>
    <mergeCell ref="DT73:EL73"/>
    <mergeCell ref="EM73:EN73"/>
    <mergeCell ref="EO73:FC73"/>
    <mergeCell ref="FD73:FE73"/>
    <mergeCell ref="B74:AP74"/>
    <mergeCell ref="AQ74:AW74"/>
    <mergeCell ref="AX74:BP74"/>
    <mergeCell ref="BQ74:CI74"/>
    <mergeCell ref="CJ74:DA74"/>
    <mergeCell ref="DB74:DS74"/>
    <mergeCell ref="DT74:DU74"/>
    <mergeCell ref="DV74:EJ74"/>
    <mergeCell ref="EK74:EL74"/>
    <mergeCell ref="EM74:EN74"/>
    <mergeCell ref="EO74:FC74"/>
    <mergeCell ref="FD74:FE74"/>
    <mergeCell ref="DT76:EL76"/>
    <mergeCell ref="EM76:FE76"/>
    <mergeCell ref="B75:AP75"/>
    <mergeCell ref="AQ75:AW75"/>
    <mergeCell ref="AX75:BP75"/>
    <mergeCell ref="BQ75:CI75"/>
    <mergeCell ref="CJ75:DA75"/>
    <mergeCell ref="DB75:DS75"/>
    <mergeCell ref="AX77:BP77"/>
    <mergeCell ref="N57:Z57"/>
    <mergeCell ref="CJ77:DA77"/>
    <mergeCell ref="DB77:DS77"/>
    <mergeCell ref="AQ77:AW77"/>
    <mergeCell ref="BQ77:BR77"/>
    <mergeCell ref="BS77:CG77"/>
    <mergeCell ref="CH77:CI77"/>
    <mergeCell ref="CJ76:DA76"/>
    <mergeCell ref="DB76:DS76"/>
    <mergeCell ref="B55:AP55"/>
    <mergeCell ref="A77:AO77"/>
    <mergeCell ref="DT75:EL75"/>
    <mergeCell ref="EM75:FE75"/>
    <mergeCell ref="B76:AP76"/>
    <mergeCell ref="BQ76:CI76"/>
    <mergeCell ref="AQ76:AW76"/>
    <mergeCell ref="AX76:BP76"/>
    <mergeCell ref="DT77:EL77"/>
    <mergeCell ref="EM77:FE77"/>
  </mergeCells>
  <dataValidations count="4">
    <dataValidation type="list" allowBlank="1" showInputMessage="1" showErrorMessage="1" sqref="AM13:AT13">
      <formula1>aYears</formula1>
    </dataValidation>
    <dataValidation type="list" allowBlank="1" showInputMessage="1" showErrorMessage="1" sqref="Z15">
      <formula1>aMr</formula1>
    </dataValidation>
    <dataValidation type="list" allowBlank="1" showInputMessage="1" showErrorMessage="1" sqref="P16:BR16">
      <formula1>AOrgF</formula1>
    </dataValidation>
    <dataValidation type="list" allowBlank="1" showInputMessage="1" showErrorMessage="1" sqref="W22:AH22">
      <formula1>aMeasure</formula1>
    </dataValidation>
  </dataValidation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Y27"/>
  <sheetViews>
    <sheetView showGridLines="0" zoomScaleSheetLayoutView="100" workbookViewId="0" topLeftCell="A29">
      <selection activeCell="EC14" sqref="EC14:EY16"/>
    </sheetView>
  </sheetViews>
  <sheetFormatPr defaultColWidth="0.875" defaultRowHeight="12.75"/>
  <cols>
    <col min="1" max="16384" width="0.875" style="18" customWidth="1"/>
  </cols>
  <sheetData>
    <row r="1" spans="1:155" s="71" customFormat="1" ht="1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8"/>
      <c r="AC1" s="70"/>
      <c r="AD1" s="70"/>
      <c r="AE1" s="70"/>
      <c r="AF1" s="68"/>
      <c r="AG1" s="68"/>
      <c r="AH1" s="68"/>
      <c r="AI1" s="68"/>
      <c r="AJ1" s="68"/>
      <c r="AK1" s="68"/>
      <c r="AL1" s="68"/>
      <c r="AM1" s="68"/>
      <c r="AN1" s="69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70"/>
      <c r="BQ1" s="70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69"/>
      <c r="CH1" s="69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Y1" s="70" t="s">
        <v>441</v>
      </c>
    </row>
    <row r="2" spans="1:155" s="71" customFormat="1" ht="15">
      <c r="A2" s="338" t="s">
        <v>442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</row>
    <row r="3" spans="1:154" s="71" customFormat="1" ht="1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8"/>
      <c r="AC3" s="70"/>
      <c r="AD3" s="70"/>
      <c r="AE3" s="70"/>
      <c r="AF3" s="68"/>
      <c r="AG3" s="68"/>
      <c r="AH3" s="68"/>
      <c r="AI3" s="68"/>
      <c r="AJ3" s="68"/>
      <c r="AK3" s="68"/>
      <c r="AL3" s="68"/>
      <c r="AM3" s="68"/>
      <c r="AN3" s="69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70"/>
      <c r="BQ3" s="70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69"/>
      <c r="CH3" s="72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</row>
    <row r="4" spans="1:155" s="71" customFormat="1" ht="12.75">
      <c r="A4" s="339" t="s">
        <v>284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1"/>
      <c r="AZ4" s="339" t="s">
        <v>379</v>
      </c>
      <c r="BA4" s="340"/>
      <c r="BB4" s="340"/>
      <c r="BC4" s="340"/>
      <c r="BD4" s="340"/>
      <c r="BE4" s="340"/>
      <c r="BF4" s="340"/>
      <c r="BG4" s="341"/>
      <c r="BH4" s="339" t="s">
        <v>17</v>
      </c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1"/>
      <c r="CE4" s="73"/>
      <c r="CF4" s="74"/>
      <c r="CG4" s="74"/>
      <c r="CH4" s="70"/>
      <c r="CI4" s="70"/>
      <c r="CJ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 t="s">
        <v>471</v>
      </c>
      <c r="DM4" s="75" t="str">
        <f>IF(god="","",god-1&amp;" г.")</f>
        <v>2016 г.</v>
      </c>
      <c r="DN4" s="76"/>
      <c r="DO4" s="76"/>
      <c r="DP4" s="77"/>
      <c r="DQ4" s="77"/>
      <c r="DR4" s="77"/>
      <c r="DS4" s="78"/>
      <c r="DT4" s="55"/>
      <c r="DU4" s="55"/>
      <c r="DV4" s="55"/>
      <c r="DW4" s="55"/>
      <c r="DX4" s="55"/>
      <c r="DY4" s="55"/>
      <c r="DZ4" s="55"/>
      <c r="EA4" s="77"/>
      <c r="EB4" s="79"/>
      <c r="EC4" s="339" t="s">
        <v>17</v>
      </c>
      <c r="ED4" s="340"/>
      <c r="EE4" s="340"/>
      <c r="EF4" s="340"/>
      <c r="EG4" s="340"/>
      <c r="EH4" s="340"/>
      <c r="EI4" s="340"/>
      <c r="EJ4" s="340"/>
      <c r="EK4" s="340"/>
      <c r="EL4" s="340"/>
      <c r="EM4" s="340"/>
      <c r="EN4" s="340"/>
      <c r="EO4" s="340"/>
      <c r="EP4" s="340"/>
      <c r="EQ4" s="340"/>
      <c r="ER4" s="340"/>
      <c r="ES4" s="340"/>
      <c r="ET4" s="340"/>
      <c r="EU4" s="340"/>
      <c r="EV4" s="340"/>
      <c r="EW4" s="340"/>
      <c r="EX4" s="340"/>
      <c r="EY4" s="341"/>
    </row>
    <row r="5" spans="1:155" s="71" customFormat="1" ht="3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4"/>
      <c r="AZ5" s="342"/>
      <c r="BA5" s="343"/>
      <c r="BB5" s="343"/>
      <c r="BC5" s="343"/>
      <c r="BD5" s="343"/>
      <c r="BE5" s="343"/>
      <c r="BF5" s="343"/>
      <c r="BG5" s="344"/>
      <c r="BH5" s="342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4"/>
      <c r="CE5" s="80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81"/>
      <c r="CT5" s="81"/>
      <c r="CU5" s="68"/>
      <c r="CV5" s="68"/>
      <c r="CW5" s="68"/>
      <c r="CX5" s="68"/>
      <c r="CY5" s="69"/>
      <c r="CZ5" s="57"/>
      <c r="DA5" s="57"/>
      <c r="DB5" s="57"/>
      <c r="DC5" s="82"/>
      <c r="DD5" s="83"/>
      <c r="DE5" s="82"/>
      <c r="DF5" s="82"/>
      <c r="DG5" s="84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82"/>
      <c r="DS5" s="82"/>
      <c r="DT5" s="57"/>
      <c r="DU5" s="57"/>
      <c r="DV5" s="57"/>
      <c r="DW5" s="57"/>
      <c r="DX5" s="57"/>
      <c r="DY5" s="57"/>
      <c r="DZ5" s="57"/>
      <c r="EA5" s="68"/>
      <c r="EB5" s="85"/>
      <c r="EC5" s="342"/>
      <c r="ED5" s="343"/>
      <c r="EE5" s="343"/>
      <c r="EF5" s="343"/>
      <c r="EG5" s="343"/>
      <c r="EH5" s="343"/>
      <c r="EI5" s="343"/>
      <c r="EJ5" s="343"/>
      <c r="EK5" s="343"/>
      <c r="EL5" s="343"/>
      <c r="EM5" s="343"/>
      <c r="EN5" s="343"/>
      <c r="EO5" s="343"/>
      <c r="EP5" s="343"/>
      <c r="EQ5" s="343"/>
      <c r="ER5" s="343"/>
      <c r="ES5" s="343"/>
      <c r="ET5" s="343"/>
      <c r="EU5" s="343"/>
      <c r="EV5" s="343"/>
      <c r="EW5" s="343"/>
      <c r="EX5" s="343"/>
      <c r="EY5" s="344"/>
    </row>
    <row r="6" spans="1:155" s="71" customFormat="1" ht="12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4"/>
      <c r="AZ6" s="342"/>
      <c r="BA6" s="343"/>
      <c r="BB6" s="343"/>
      <c r="BC6" s="343"/>
      <c r="BD6" s="343"/>
      <c r="BE6" s="343"/>
      <c r="BF6" s="343"/>
      <c r="BG6" s="344"/>
      <c r="BH6" s="342" t="str">
        <f>IF(god="","",god-2&amp;" г.")</f>
        <v>2015 г.</v>
      </c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4"/>
      <c r="CE6" s="348" t="s">
        <v>443</v>
      </c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1"/>
      <c r="DD6" s="339" t="s">
        <v>444</v>
      </c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1"/>
      <c r="EC6" s="301" t="str">
        <f>DM4</f>
        <v>2016 г.</v>
      </c>
      <c r="ED6" s="343"/>
      <c r="EE6" s="343"/>
      <c r="EF6" s="343"/>
      <c r="EG6" s="343"/>
      <c r="EH6" s="343"/>
      <c r="EI6" s="343"/>
      <c r="EJ6" s="343"/>
      <c r="EK6" s="343"/>
      <c r="EL6" s="343"/>
      <c r="EM6" s="343"/>
      <c r="EN6" s="343"/>
      <c r="EO6" s="343"/>
      <c r="EP6" s="343"/>
      <c r="EQ6" s="343"/>
      <c r="ER6" s="343"/>
      <c r="ES6" s="343"/>
      <c r="ET6" s="343"/>
      <c r="EU6" s="343"/>
      <c r="EV6" s="343"/>
      <c r="EW6" s="343"/>
      <c r="EX6" s="343"/>
      <c r="EY6" s="344"/>
    </row>
    <row r="7" spans="1:155" s="71" customFormat="1" ht="15" customHeight="1" thickBo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7"/>
      <c r="AZ7" s="345"/>
      <c r="BA7" s="346"/>
      <c r="BB7" s="346"/>
      <c r="BC7" s="346"/>
      <c r="BD7" s="346"/>
      <c r="BE7" s="346"/>
      <c r="BF7" s="346"/>
      <c r="BG7" s="347"/>
      <c r="BH7" s="56"/>
      <c r="BI7" s="57"/>
      <c r="BJ7" s="57"/>
      <c r="BK7" s="57"/>
      <c r="BL7" s="57"/>
      <c r="BM7" s="57"/>
      <c r="BN7" s="57"/>
      <c r="BO7" s="57"/>
      <c r="BP7" s="70"/>
      <c r="BQ7" s="70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8"/>
      <c r="CE7" s="342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4"/>
      <c r="DD7" s="342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4"/>
      <c r="EC7" s="56"/>
      <c r="ED7" s="57"/>
      <c r="EE7" s="57"/>
      <c r="EF7" s="57"/>
      <c r="EG7" s="57"/>
      <c r="EH7" s="57"/>
      <c r="EI7" s="57"/>
      <c r="EJ7" s="57"/>
      <c r="EK7" s="70"/>
      <c r="EL7" s="70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8"/>
    </row>
    <row r="8" spans="1:155" s="71" customFormat="1" ht="13.5" customHeight="1">
      <c r="A8" s="86"/>
      <c r="B8" s="333" t="s">
        <v>445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293">
        <v>3400</v>
      </c>
      <c r="BA8" s="294"/>
      <c r="BB8" s="294"/>
      <c r="BC8" s="294"/>
      <c r="BD8" s="294"/>
      <c r="BE8" s="294"/>
      <c r="BF8" s="294"/>
      <c r="BG8" s="295"/>
      <c r="BH8" s="334">
        <v>193057</v>
      </c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>
        <v>9592</v>
      </c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>
        <v>2609</v>
      </c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6">
        <f>SUM(BH8:EB9)</f>
        <v>205258</v>
      </c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7"/>
    </row>
    <row r="9" spans="1:155" ht="12.75">
      <c r="A9" s="87"/>
      <c r="B9" s="292" t="s">
        <v>446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6"/>
      <c r="BA9" s="297"/>
      <c r="BB9" s="297"/>
      <c r="BC9" s="297"/>
      <c r="BD9" s="297"/>
      <c r="BE9" s="297"/>
      <c r="BF9" s="297"/>
      <c r="BG9" s="298"/>
      <c r="BH9" s="288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90"/>
      <c r="ED9" s="290"/>
      <c r="EE9" s="290"/>
      <c r="EF9" s="290"/>
      <c r="EG9" s="290"/>
      <c r="EH9" s="290"/>
      <c r="EI9" s="290"/>
      <c r="EJ9" s="290"/>
      <c r="EK9" s="290"/>
      <c r="EL9" s="290"/>
      <c r="EM9" s="290"/>
      <c r="EN9" s="290"/>
      <c r="EO9" s="290"/>
      <c r="EP9" s="290"/>
      <c r="EQ9" s="290"/>
      <c r="ER9" s="290"/>
      <c r="ES9" s="290"/>
      <c r="ET9" s="290"/>
      <c r="EU9" s="290"/>
      <c r="EV9" s="290"/>
      <c r="EW9" s="290"/>
      <c r="EX9" s="290"/>
      <c r="EY9" s="291"/>
    </row>
    <row r="10" spans="1:155" ht="18.75" customHeight="1">
      <c r="A10" s="87"/>
      <c r="B10" s="292" t="s">
        <v>447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3">
        <v>3410</v>
      </c>
      <c r="BA10" s="294"/>
      <c r="BB10" s="294"/>
      <c r="BC10" s="294"/>
      <c r="BD10" s="294"/>
      <c r="BE10" s="294"/>
      <c r="BF10" s="294"/>
      <c r="BG10" s="295"/>
      <c r="BH10" s="288">
        <v>-8280</v>
      </c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>
        <v>-1236</v>
      </c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>
        <v>0</v>
      </c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90">
        <f>SUM(BH10:EB11)</f>
        <v>-9516</v>
      </c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1"/>
    </row>
    <row r="11" spans="1:155" s="71" customFormat="1" ht="18.75" customHeight="1">
      <c r="A11" s="88"/>
      <c r="B11" s="278" t="s">
        <v>448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96"/>
      <c r="BA11" s="297"/>
      <c r="BB11" s="297"/>
      <c r="BC11" s="297"/>
      <c r="BD11" s="297"/>
      <c r="BE11" s="297"/>
      <c r="BF11" s="297"/>
      <c r="BG11" s="298"/>
      <c r="BH11" s="288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1"/>
    </row>
    <row r="12" spans="1:155" s="71" customFormat="1" ht="18.75" customHeight="1">
      <c r="A12" s="88"/>
      <c r="B12" s="278" t="s">
        <v>449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9">
        <v>3420</v>
      </c>
      <c r="BA12" s="280"/>
      <c r="BB12" s="280"/>
      <c r="BC12" s="280"/>
      <c r="BD12" s="280"/>
      <c r="BE12" s="280"/>
      <c r="BF12" s="280"/>
      <c r="BG12" s="281"/>
      <c r="BH12" s="288">
        <v>0</v>
      </c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>
        <v>0</v>
      </c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>
        <v>0</v>
      </c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90">
        <f>SUM(BH12:EB12)</f>
        <v>0</v>
      </c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1"/>
    </row>
    <row r="13" spans="1:155" ht="18.75" customHeight="1">
      <c r="A13" s="87"/>
      <c r="B13" s="292" t="s">
        <v>450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6" t="s">
        <v>451</v>
      </c>
      <c r="BA13" s="297"/>
      <c r="BB13" s="297"/>
      <c r="BC13" s="297"/>
      <c r="BD13" s="297"/>
      <c r="BE13" s="297"/>
      <c r="BF13" s="297"/>
      <c r="BG13" s="298"/>
      <c r="BH13" s="329">
        <v>184777</v>
      </c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>
        <v>8356</v>
      </c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>
        <v>2609</v>
      </c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1">
        <f>SUM(BH13:EB13)</f>
        <v>195742</v>
      </c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2"/>
    </row>
    <row r="14" spans="1:155" s="71" customFormat="1" ht="12">
      <c r="A14" s="86"/>
      <c r="B14" s="305" t="s">
        <v>388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293" t="s">
        <v>452</v>
      </c>
      <c r="BA14" s="294"/>
      <c r="BB14" s="294"/>
      <c r="BC14" s="294"/>
      <c r="BD14" s="294"/>
      <c r="BE14" s="294"/>
      <c r="BF14" s="294"/>
      <c r="BG14" s="295"/>
      <c r="BH14" s="306">
        <v>51444</v>
      </c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8"/>
      <c r="CE14" s="315">
        <v>9592</v>
      </c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8"/>
      <c r="DD14" s="315">
        <v>0</v>
      </c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8"/>
      <c r="EC14" s="318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20"/>
    </row>
    <row r="15" spans="1:155" s="71" customFormat="1" ht="30" customHeight="1">
      <c r="A15" s="327" t="s">
        <v>453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01"/>
      <c r="BA15" s="302"/>
      <c r="BB15" s="302"/>
      <c r="BC15" s="302"/>
      <c r="BD15" s="302"/>
      <c r="BE15" s="302"/>
      <c r="BF15" s="302"/>
      <c r="BG15" s="303"/>
      <c r="BH15" s="309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1"/>
      <c r="CE15" s="316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1"/>
      <c r="DD15" s="316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1"/>
      <c r="EC15" s="321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2"/>
      <c r="ET15" s="322"/>
      <c r="EU15" s="322"/>
      <c r="EV15" s="322"/>
      <c r="EW15" s="322"/>
      <c r="EX15" s="322"/>
      <c r="EY15" s="323"/>
    </row>
    <row r="16" spans="1:155" ht="12.75">
      <c r="A16" s="87"/>
      <c r="B16" s="292" t="s">
        <v>446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6"/>
      <c r="BA16" s="297"/>
      <c r="BB16" s="297"/>
      <c r="BC16" s="297"/>
      <c r="BD16" s="297"/>
      <c r="BE16" s="297"/>
      <c r="BF16" s="297"/>
      <c r="BG16" s="298"/>
      <c r="BH16" s="312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4"/>
      <c r="CE16" s="317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4"/>
      <c r="DD16" s="317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4"/>
      <c r="EC16" s="324"/>
      <c r="ED16" s="325"/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6"/>
    </row>
    <row r="17" spans="1:155" ht="18.75" customHeight="1">
      <c r="A17" s="87"/>
      <c r="B17" s="292" t="s">
        <v>447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3" t="s">
        <v>454</v>
      </c>
      <c r="BA17" s="294"/>
      <c r="BB17" s="294"/>
      <c r="BC17" s="294"/>
      <c r="BD17" s="294"/>
      <c r="BE17" s="294"/>
      <c r="BF17" s="294"/>
      <c r="BG17" s="295"/>
      <c r="BH17" s="288">
        <v>-8280</v>
      </c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>
        <v>-1236</v>
      </c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>
        <v>0</v>
      </c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90">
        <f>SUM(BH17:EB18)</f>
        <v>-9516</v>
      </c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  <c r="ES17" s="290"/>
      <c r="ET17" s="290"/>
      <c r="EU17" s="290"/>
      <c r="EV17" s="290"/>
      <c r="EW17" s="290"/>
      <c r="EX17" s="290"/>
      <c r="EY17" s="291"/>
    </row>
    <row r="18" spans="1:155" s="71" customFormat="1" ht="18.75" customHeight="1">
      <c r="A18" s="88"/>
      <c r="B18" s="278" t="s">
        <v>448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96"/>
      <c r="BA18" s="297"/>
      <c r="BB18" s="297"/>
      <c r="BC18" s="297"/>
      <c r="BD18" s="297"/>
      <c r="BE18" s="297"/>
      <c r="BF18" s="297"/>
      <c r="BG18" s="298"/>
      <c r="BH18" s="288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90"/>
      <c r="ED18" s="290"/>
      <c r="EE18" s="290"/>
      <c r="EF18" s="290"/>
      <c r="EG18" s="290"/>
      <c r="EH18" s="290"/>
      <c r="EI18" s="290"/>
      <c r="EJ18" s="290"/>
      <c r="EK18" s="290"/>
      <c r="EL18" s="290"/>
      <c r="EM18" s="290"/>
      <c r="EN18" s="290"/>
      <c r="EO18" s="290"/>
      <c r="EP18" s="290"/>
      <c r="EQ18" s="290"/>
      <c r="ER18" s="290"/>
      <c r="ES18" s="290"/>
      <c r="ET18" s="290"/>
      <c r="EU18" s="290"/>
      <c r="EV18" s="290"/>
      <c r="EW18" s="290"/>
      <c r="EX18" s="290"/>
      <c r="EY18" s="291"/>
    </row>
    <row r="19" spans="1:155" s="71" customFormat="1" ht="18.75" customHeight="1">
      <c r="A19" s="88"/>
      <c r="B19" s="278" t="s">
        <v>449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9" t="s">
        <v>455</v>
      </c>
      <c r="BA19" s="280"/>
      <c r="BB19" s="280"/>
      <c r="BC19" s="280"/>
      <c r="BD19" s="280"/>
      <c r="BE19" s="280"/>
      <c r="BF19" s="280"/>
      <c r="BG19" s="281"/>
      <c r="BH19" s="288">
        <v>0</v>
      </c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>
        <v>0</v>
      </c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>
        <v>0</v>
      </c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90">
        <f>SUM(BH19:EB19)</f>
        <v>0</v>
      </c>
      <c r="ED19" s="290"/>
      <c r="EE19" s="290"/>
      <c r="EF19" s="290"/>
      <c r="EG19" s="290"/>
      <c r="EH19" s="290"/>
      <c r="EI19" s="290"/>
      <c r="EJ19" s="290"/>
      <c r="EK19" s="290"/>
      <c r="EL19" s="290"/>
      <c r="EM19" s="290"/>
      <c r="EN19" s="290"/>
      <c r="EO19" s="290"/>
      <c r="EP19" s="290"/>
      <c r="EQ19" s="290"/>
      <c r="ER19" s="290"/>
      <c r="ES19" s="290"/>
      <c r="ET19" s="290"/>
      <c r="EU19" s="290"/>
      <c r="EV19" s="290"/>
      <c r="EW19" s="290"/>
      <c r="EX19" s="290"/>
      <c r="EY19" s="291"/>
    </row>
    <row r="20" spans="1:155" ht="18.75" customHeight="1">
      <c r="A20" s="19"/>
      <c r="B20" s="282" t="s">
        <v>450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96" t="s">
        <v>456</v>
      </c>
      <c r="BA20" s="297"/>
      <c r="BB20" s="297"/>
      <c r="BC20" s="297"/>
      <c r="BD20" s="297"/>
      <c r="BE20" s="297"/>
      <c r="BF20" s="297"/>
      <c r="BG20" s="298"/>
      <c r="BH20" s="288">
        <v>43164</v>
      </c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>
        <v>8356</v>
      </c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>
        <v>0</v>
      </c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90">
        <f>SUM(BH20:EB20)</f>
        <v>51520</v>
      </c>
      <c r="ED20" s="290"/>
      <c r="EE20" s="290"/>
      <c r="EF20" s="290"/>
      <c r="EG20" s="290"/>
      <c r="EH20" s="290"/>
      <c r="EI20" s="290"/>
      <c r="EJ20" s="290"/>
      <c r="EK20" s="290"/>
      <c r="EL20" s="290"/>
      <c r="EM20" s="290"/>
      <c r="EN20" s="290"/>
      <c r="EO20" s="290"/>
      <c r="EP20" s="290"/>
      <c r="EQ20" s="290"/>
      <c r="ER20" s="290"/>
      <c r="ES20" s="290"/>
      <c r="ET20" s="290"/>
      <c r="EU20" s="290"/>
      <c r="EV20" s="290"/>
      <c r="EW20" s="290"/>
      <c r="EX20" s="290"/>
      <c r="EY20" s="291"/>
    </row>
    <row r="21" spans="1:155" s="71" customFormat="1" ht="33" customHeight="1">
      <c r="A21" s="299" t="s">
        <v>457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293" t="s">
        <v>458</v>
      </c>
      <c r="BA21" s="294"/>
      <c r="BB21" s="294"/>
      <c r="BC21" s="294"/>
      <c r="BD21" s="294"/>
      <c r="BE21" s="294"/>
      <c r="BF21" s="294"/>
      <c r="BG21" s="295"/>
      <c r="BH21" s="288">
        <v>0</v>
      </c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>
        <v>0</v>
      </c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>
        <v>0</v>
      </c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90">
        <f>SUM(BH21:EB23)</f>
        <v>0</v>
      </c>
      <c r="ED21" s="290"/>
      <c r="EE21" s="290"/>
      <c r="EF21" s="290"/>
      <c r="EG21" s="290"/>
      <c r="EH21" s="290"/>
      <c r="EI21" s="290"/>
      <c r="EJ21" s="290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1"/>
    </row>
    <row r="22" spans="1:155" s="71" customFormat="1" ht="10.5" customHeight="1">
      <c r="A22" s="89"/>
      <c r="B22" s="304" t="s">
        <v>459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1"/>
      <c r="BA22" s="302"/>
      <c r="BB22" s="302"/>
      <c r="BC22" s="302"/>
      <c r="BD22" s="302"/>
      <c r="BE22" s="302"/>
      <c r="BF22" s="302"/>
      <c r="BG22" s="303"/>
      <c r="BH22" s="288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90"/>
      <c r="ED22" s="290"/>
      <c r="EE22" s="290"/>
      <c r="EF22" s="290"/>
      <c r="EG22" s="290"/>
      <c r="EH22" s="290"/>
      <c r="EI22" s="290"/>
      <c r="EJ22" s="290"/>
      <c r="EK22" s="290"/>
      <c r="EL22" s="290"/>
      <c r="EM22" s="290"/>
      <c r="EN22" s="290"/>
      <c r="EO22" s="290"/>
      <c r="EP22" s="290"/>
      <c r="EQ22" s="290"/>
      <c r="ER22" s="290"/>
      <c r="ES22" s="290"/>
      <c r="ET22" s="290"/>
      <c r="EU22" s="290"/>
      <c r="EV22" s="290"/>
      <c r="EW22" s="290"/>
      <c r="EX22" s="290"/>
      <c r="EY22" s="291"/>
    </row>
    <row r="23" spans="1:155" ht="12" customHeight="1">
      <c r="A23" s="87"/>
      <c r="B23" s="292" t="s">
        <v>446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6"/>
      <c r="BA23" s="297"/>
      <c r="BB23" s="297"/>
      <c r="BC23" s="297"/>
      <c r="BD23" s="297"/>
      <c r="BE23" s="297"/>
      <c r="BF23" s="297"/>
      <c r="BG23" s="298"/>
      <c r="BH23" s="288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0"/>
      <c r="ER23" s="290"/>
      <c r="ES23" s="290"/>
      <c r="ET23" s="290"/>
      <c r="EU23" s="290"/>
      <c r="EV23" s="290"/>
      <c r="EW23" s="290"/>
      <c r="EX23" s="290"/>
      <c r="EY23" s="291"/>
    </row>
    <row r="24" spans="1:155" ht="18.75" customHeight="1">
      <c r="A24" s="87"/>
      <c r="B24" s="292" t="s">
        <v>447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3" t="s">
        <v>460</v>
      </c>
      <c r="BA24" s="294"/>
      <c r="BB24" s="294"/>
      <c r="BC24" s="294"/>
      <c r="BD24" s="294"/>
      <c r="BE24" s="294"/>
      <c r="BF24" s="294"/>
      <c r="BG24" s="295"/>
      <c r="BH24" s="288">
        <v>0</v>
      </c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>
        <v>0</v>
      </c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>
        <v>0</v>
      </c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90">
        <f>SUM(BH24:EB25)</f>
        <v>0</v>
      </c>
      <c r="ED24" s="290"/>
      <c r="EE24" s="290"/>
      <c r="EF24" s="290"/>
      <c r="EG24" s="290"/>
      <c r="EH24" s="290"/>
      <c r="EI24" s="290"/>
      <c r="EJ24" s="290"/>
      <c r="EK24" s="290"/>
      <c r="EL24" s="290"/>
      <c r="EM24" s="290"/>
      <c r="EN24" s="290"/>
      <c r="EO24" s="290"/>
      <c r="EP24" s="290"/>
      <c r="EQ24" s="290"/>
      <c r="ER24" s="290"/>
      <c r="ES24" s="290"/>
      <c r="ET24" s="290"/>
      <c r="EU24" s="290"/>
      <c r="EV24" s="290"/>
      <c r="EW24" s="290"/>
      <c r="EX24" s="290"/>
      <c r="EY24" s="291"/>
    </row>
    <row r="25" spans="1:155" s="71" customFormat="1" ht="18.75" customHeight="1">
      <c r="A25" s="88"/>
      <c r="B25" s="278" t="s">
        <v>448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96"/>
      <c r="BA25" s="297"/>
      <c r="BB25" s="297"/>
      <c r="BC25" s="297"/>
      <c r="BD25" s="297"/>
      <c r="BE25" s="297"/>
      <c r="BF25" s="297"/>
      <c r="BG25" s="298"/>
      <c r="BH25" s="288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1"/>
    </row>
    <row r="26" spans="1:155" s="71" customFormat="1" ht="18.75" customHeight="1">
      <c r="A26" s="88"/>
      <c r="B26" s="278" t="s">
        <v>449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9" t="s">
        <v>461</v>
      </c>
      <c r="BA26" s="280"/>
      <c r="BB26" s="280"/>
      <c r="BC26" s="280"/>
      <c r="BD26" s="280"/>
      <c r="BE26" s="280"/>
      <c r="BF26" s="280"/>
      <c r="BG26" s="281"/>
      <c r="BH26" s="288">
        <v>0</v>
      </c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>
        <v>0</v>
      </c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>
        <v>0</v>
      </c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90">
        <f>SUM(BH26:EB26)</f>
        <v>0</v>
      </c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0"/>
      <c r="EP26" s="290"/>
      <c r="EQ26" s="290"/>
      <c r="ER26" s="290"/>
      <c r="ES26" s="290"/>
      <c r="ET26" s="290"/>
      <c r="EU26" s="290"/>
      <c r="EV26" s="290"/>
      <c r="EW26" s="290"/>
      <c r="EX26" s="290"/>
      <c r="EY26" s="291"/>
    </row>
    <row r="27" spans="1:155" ht="18.75" customHeight="1" thickBot="1">
      <c r="A27" s="19"/>
      <c r="B27" s="282" t="s">
        <v>450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3"/>
      <c r="AZ27" s="279" t="s">
        <v>462</v>
      </c>
      <c r="BA27" s="280"/>
      <c r="BB27" s="280"/>
      <c r="BC27" s="280"/>
      <c r="BD27" s="280"/>
      <c r="BE27" s="280"/>
      <c r="BF27" s="280"/>
      <c r="BG27" s="281"/>
      <c r="BH27" s="284">
        <v>0</v>
      </c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>
        <v>0</v>
      </c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>
        <v>0</v>
      </c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6">
        <f>SUM(BH27:EB27)</f>
        <v>0</v>
      </c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7"/>
    </row>
  </sheetData>
  <sheetProtection sheet="1" scenarios="1" formatRows="0"/>
  <mergeCells count="89">
    <mergeCell ref="A2:EY2"/>
    <mergeCell ref="A4:AY7"/>
    <mergeCell ref="AZ4:BG7"/>
    <mergeCell ref="BH4:CD5"/>
    <mergeCell ref="EC4:EY5"/>
    <mergeCell ref="CE6:DC7"/>
    <mergeCell ref="DD6:EB7"/>
    <mergeCell ref="BH6:CD6"/>
    <mergeCell ref="EC6:EY6"/>
    <mergeCell ref="B8:AY8"/>
    <mergeCell ref="AZ8:BG9"/>
    <mergeCell ref="BH8:CD9"/>
    <mergeCell ref="CE8:DC9"/>
    <mergeCell ref="DD8:EB9"/>
    <mergeCell ref="EC8:EY9"/>
    <mergeCell ref="B9:AY9"/>
    <mergeCell ref="B10:AY10"/>
    <mergeCell ref="AZ10:BG11"/>
    <mergeCell ref="BH10:CD11"/>
    <mergeCell ref="CE10:DC11"/>
    <mergeCell ref="DD10:EB11"/>
    <mergeCell ref="EC10:EY11"/>
    <mergeCell ref="B11:AY11"/>
    <mergeCell ref="B12:AY12"/>
    <mergeCell ref="AZ12:BG12"/>
    <mergeCell ref="BH12:CD12"/>
    <mergeCell ref="CE12:DC12"/>
    <mergeCell ref="DD12:EB12"/>
    <mergeCell ref="EC12:EY12"/>
    <mergeCell ref="B13:AY13"/>
    <mergeCell ref="AZ13:BG13"/>
    <mergeCell ref="BH13:CD13"/>
    <mergeCell ref="CE13:DC13"/>
    <mergeCell ref="DD13:EB13"/>
    <mergeCell ref="EC13:EY13"/>
    <mergeCell ref="B14:AY14"/>
    <mergeCell ref="AZ14:BG16"/>
    <mergeCell ref="BH14:CD16"/>
    <mergeCell ref="CE14:DC16"/>
    <mergeCell ref="DD14:EB16"/>
    <mergeCell ref="EC14:EY16"/>
    <mergeCell ref="A15:AY15"/>
    <mergeCell ref="B16:AY16"/>
    <mergeCell ref="B17:AY17"/>
    <mergeCell ref="AZ17:BG18"/>
    <mergeCell ref="BH17:CD18"/>
    <mergeCell ref="CE17:DC18"/>
    <mergeCell ref="DD17:EB18"/>
    <mergeCell ref="EC17:EY18"/>
    <mergeCell ref="B18:AY18"/>
    <mergeCell ref="B19:AY19"/>
    <mergeCell ref="AZ19:BG19"/>
    <mergeCell ref="BH19:CD19"/>
    <mergeCell ref="CE19:DC19"/>
    <mergeCell ref="DD19:EB19"/>
    <mergeCell ref="EC19:EY19"/>
    <mergeCell ref="B20:AY20"/>
    <mergeCell ref="AZ20:BG20"/>
    <mergeCell ref="BH20:CD20"/>
    <mergeCell ref="CE20:DC20"/>
    <mergeCell ref="DD20:EB20"/>
    <mergeCell ref="EC20:EY20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4:AY24"/>
    <mergeCell ref="AZ24:BG25"/>
    <mergeCell ref="BH24:CD25"/>
    <mergeCell ref="CE24:DC25"/>
    <mergeCell ref="DD24:EB25"/>
    <mergeCell ref="EC24:EY25"/>
    <mergeCell ref="B25:AY25"/>
    <mergeCell ref="DD27:EB27"/>
    <mergeCell ref="EC27:EY27"/>
    <mergeCell ref="BH26:CD26"/>
    <mergeCell ref="CE26:DC26"/>
    <mergeCell ref="DD26:EB26"/>
    <mergeCell ref="EC26:EY26"/>
    <mergeCell ref="B26:AY26"/>
    <mergeCell ref="AZ26:BG26"/>
    <mergeCell ref="B27:AY27"/>
    <mergeCell ref="AZ27:BG27"/>
    <mergeCell ref="BH27:CD27"/>
    <mergeCell ref="CE27:DC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S19"/>
  <sheetViews>
    <sheetView showGridLines="0" zoomScaleSheetLayoutView="100" workbookViewId="0" topLeftCell="A1">
      <selection activeCell="AG10" sqref="AG10:BJ10"/>
    </sheetView>
  </sheetViews>
  <sheetFormatPr defaultColWidth="0.875" defaultRowHeight="12.75"/>
  <cols>
    <col min="1" max="16384" width="0.875" style="14" customWidth="1"/>
  </cols>
  <sheetData>
    <row r="1" spans="1:123" s="53" customFormat="1" ht="1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49"/>
      <c r="AB1" s="51"/>
      <c r="AC1" s="51"/>
      <c r="AD1" s="51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50"/>
      <c r="AP1" s="59"/>
      <c r="AQ1" s="59"/>
      <c r="AR1" s="59"/>
      <c r="AS1" s="52"/>
      <c r="AT1" s="52"/>
      <c r="AU1" s="52"/>
      <c r="AV1" s="50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51"/>
      <c r="BQ1" s="51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50"/>
      <c r="CH1" s="50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S1" s="51" t="s">
        <v>463</v>
      </c>
    </row>
    <row r="2" spans="1:123" s="53" customFormat="1" ht="15">
      <c r="A2" s="362" t="s">
        <v>464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362"/>
      <c r="DQ2" s="362"/>
      <c r="DR2" s="362"/>
      <c r="DS2" s="362"/>
    </row>
    <row r="3" spans="1:123" s="53" customFormat="1" ht="1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49"/>
      <c r="AB3" s="51"/>
      <c r="AC3" s="51"/>
      <c r="AD3" s="51"/>
      <c r="AE3" s="49"/>
      <c r="AF3" s="49"/>
      <c r="AG3" s="49"/>
      <c r="AH3" s="49"/>
      <c r="AI3" s="49"/>
      <c r="AJ3" s="49"/>
      <c r="AK3" s="50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51"/>
      <c r="BU3" s="51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50"/>
      <c r="CL3" s="54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23" s="53" customFormat="1" ht="12.75">
      <c r="A4" s="363" t="s">
        <v>284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5"/>
      <c r="AO4" s="363" t="s">
        <v>379</v>
      </c>
      <c r="AP4" s="364"/>
      <c r="AQ4" s="364"/>
      <c r="AR4" s="364"/>
      <c r="AS4" s="364"/>
      <c r="AT4" s="364"/>
      <c r="AU4" s="364"/>
      <c r="AV4" s="365"/>
      <c r="AW4" s="372" t="s">
        <v>17</v>
      </c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4"/>
      <c r="BV4" s="372" t="s">
        <v>17</v>
      </c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4"/>
      <c r="CU4" s="372" t="s">
        <v>17</v>
      </c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74"/>
    </row>
    <row r="5" spans="1:123" s="53" customFormat="1" ht="12">
      <c r="A5" s="366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8"/>
      <c r="AO5" s="366"/>
      <c r="AP5" s="367"/>
      <c r="AQ5" s="367"/>
      <c r="AR5" s="367"/>
      <c r="AS5" s="367"/>
      <c r="AT5" s="367"/>
      <c r="AU5" s="367"/>
      <c r="AV5" s="368"/>
      <c r="AW5" s="342" t="str">
        <f>IF(god="","",god&amp;" г.")</f>
        <v>2017 г.</v>
      </c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4"/>
      <c r="BV5" s="342" t="str">
        <f>IF(god="","",god-1&amp;" г.")</f>
        <v>2016 г.</v>
      </c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4"/>
      <c r="CU5" s="342" t="str">
        <f>IF(god="","",god-2&amp;" г.")</f>
        <v>2015 г.</v>
      </c>
      <c r="CV5" s="343"/>
      <c r="CW5" s="343"/>
      <c r="CX5" s="343"/>
      <c r="CY5" s="343"/>
      <c r="CZ5" s="343"/>
      <c r="DA5" s="343"/>
      <c r="DB5" s="343"/>
      <c r="DC5" s="343"/>
      <c r="DD5" s="343"/>
      <c r="DE5" s="343"/>
      <c r="DF5" s="343"/>
      <c r="DG5" s="343"/>
      <c r="DH5" s="343"/>
      <c r="DI5" s="343"/>
      <c r="DJ5" s="343"/>
      <c r="DK5" s="343"/>
      <c r="DL5" s="343"/>
      <c r="DM5" s="343"/>
      <c r="DN5" s="343"/>
      <c r="DO5" s="343"/>
      <c r="DP5" s="343"/>
      <c r="DQ5" s="343"/>
      <c r="DR5" s="343"/>
      <c r="DS5" s="344"/>
    </row>
    <row r="6" spans="1:123" s="53" customFormat="1" ht="3" customHeight="1" thickBot="1">
      <c r="A6" s="3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1"/>
      <c r="AO6" s="369"/>
      <c r="AP6" s="370"/>
      <c r="AQ6" s="370"/>
      <c r="AR6" s="370"/>
      <c r="AS6" s="370"/>
      <c r="AT6" s="370"/>
      <c r="AU6" s="370"/>
      <c r="AV6" s="371"/>
      <c r="AW6" s="65"/>
      <c r="AX6" s="62"/>
      <c r="AY6" s="62"/>
      <c r="AZ6" s="62"/>
      <c r="BA6" s="62"/>
      <c r="BB6" s="62"/>
      <c r="BC6" s="62"/>
      <c r="BD6" s="62"/>
      <c r="BE6" s="62"/>
      <c r="BF6" s="17"/>
      <c r="BG6" s="17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6"/>
      <c r="BV6" s="65"/>
      <c r="BW6" s="62"/>
      <c r="BX6" s="62"/>
      <c r="BY6" s="62"/>
      <c r="BZ6" s="62"/>
      <c r="CA6" s="62"/>
      <c r="CB6" s="62"/>
      <c r="CC6" s="62"/>
      <c r="CD6" s="62"/>
      <c r="CE6" s="17"/>
      <c r="CF6" s="17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6"/>
      <c r="CU6" s="65"/>
      <c r="CV6" s="62"/>
      <c r="CW6" s="62"/>
      <c r="CX6" s="62"/>
      <c r="CY6" s="62"/>
      <c r="CZ6" s="62"/>
      <c r="DA6" s="62"/>
      <c r="DB6" s="62"/>
      <c r="DC6" s="62"/>
      <c r="DD6" s="17"/>
      <c r="DE6" s="17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6"/>
    </row>
    <row r="7" spans="1:123" s="64" customFormat="1" ht="27" customHeight="1" thickBot="1">
      <c r="A7" s="67"/>
      <c r="B7" s="355" t="s">
        <v>465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6" t="s">
        <v>466</v>
      </c>
      <c r="AP7" s="357"/>
      <c r="AQ7" s="357"/>
      <c r="AR7" s="357"/>
      <c r="AS7" s="357"/>
      <c r="AT7" s="357"/>
      <c r="AU7" s="357"/>
      <c r="AV7" s="358"/>
      <c r="AW7" s="359">
        <v>208716</v>
      </c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>
        <v>205258</v>
      </c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>
        <v>141041</v>
      </c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1"/>
    </row>
    <row r="8" spans="1:119" s="53" customFormat="1" ht="12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9"/>
      <c r="AB8" s="51"/>
      <c r="AC8" s="51"/>
      <c r="AD8" s="51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  <c r="AP8" s="59"/>
      <c r="AQ8" s="59"/>
      <c r="AR8" s="59"/>
      <c r="AS8" s="52"/>
      <c r="AT8" s="52"/>
      <c r="AU8" s="52"/>
      <c r="AV8" s="50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51"/>
      <c r="BQ8" s="51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50"/>
      <c r="CH8" s="50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</row>
    <row r="9" spans="1:57" s="64" customFormat="1" ht="12.75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</row>
    <row r="10" spans="1:62" s="20" customFormat="1" ht="12">
      <c r="A10" s="20" t="s">
        <v>20</v>
      </c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</row>
    <row r="11" spans="15:62" s="23" customFormat="1" ht="9.75">
      <c r="O11" s="350" t="s">
        <v>21</v>
      </c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G11" s="350" t="s">
        <v>22</v>
      </c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</row>
    <row r="12" ht="6" customHeight="1"/>
    <row r="13" spans="1:42" s="20" customFormat="1" ht="12.75" customHeight="1">
      <c r="A13" s="351" t="s">
        <v>23</v>
      </c>
      <c r="B13" s="351"/>
      <c r="C13" s="352"/>
      <c r="D13" s="352"/>
      <c r="E13" s="352"/>
      <c r="F13" s="352"/>
      <c r="G13" s="353" t="s">
        <v>23</v>
      </c>
      <c r="H13" s="353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1">
        <v>20</v>
      </c>
      <c r="AA13" s="351"/>
      <c r="AB13" s="351"/>
      <c r="AC13" s="351"/>
      <c r="AD13" s="354"/>
      <c r="AE13" s="354"/>
      <c r="AF13" s="354"/>
      <c r="AG13" s="20" t="s">
        <v>12</v>
      </c>
      <c r="AP13" s="53"/>
    </row>
    <row r="16" s="23" customFormat="1" ht="9.75">
      <c r="E16" s="23" t="s">
        <v>467</v>
      </c>
    </row>
    <row r="17" s="23" customFormat="1" ht="9.75">
      <c r="H17" s="23" t="s">
        <v>468</v>
      </c>
    </row>
    <row r="18" s="23" customFormat="1" ht="9.75">
      <c r="H18" s="23" t="s">
        <v>469</v>
      </c>
    </row>
    <row r="19" s="23" customFormat="1" ht="9.75">
      <c r="H19" s="23" t="s">
        <v>470</v>
      </c>
    </row>
  </sheetData>
  <sheetProtection sheet="1" scenarios="1" formatRows="0"/>
  <mergeCells count="24">
    <mergeCell ref="A2:DS2"/>
    <mergeCell ref="A4:AN6"/>
    <mergeCell ref="AO4:AV6"/>
    <mergeCell ref="AW4:BU4"/>
    <mergeCell ref="BV4:CT4"/>
    <mergeCell ref="CU4:DS4"/>
    <mergeCell ref="B7:AN7"/>
    <mergeCell ref="AO7:AV7"/>
    <mergeCell ref="AW7:BU7"/>
    <mergeCell ref="BV7:CT7"/>
    <mergeCell ref="CU7:DS7"/>
    <mergeCell ref="AW5:BU5"/>
    <mergeCell ref="BV5:CT5"/>
    <mergeCell ref="CU5:DS5"/>
    <mergeCell ref="O10:AD10"/>
    <mergeCell ref="AG10:BJ10"/>
    <mergeCell ref="O11:AD11"/>
    <mergeCell ref="AG11:BJ11"/>
    <mergeCell ref="A13:B13"/>
    <mergeCell ref="C13:F13"/>
    <mergeCell ref="G13:H13"/>
    <mergeCell ref="I13:Y13"/>
    <mergeCell ref="Z13:AC13"/>
    <mergeCell ref="AD13:AF13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rowBreaks count="1" manualBreakCount="1">
    <brk id="2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_chec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N428"/>
  <sheetViews>
    <sheetView showGridLines="0" zoomScalePageLayoutView="0" workbookViewId="0" topLeftCell="A1">
      <selection activeCell="F1" sqref="F1:I16384"/>
    </sheetView>
  </sheetViews>
  <sheetFormatPr defaultColWidth="9.00390625" defaultRowHeight="12.75"/>
  <cols>
    <col min="1" max="1" width="6.00390625" style="0" customWidth="1"/>
    <col min="3" max="3" width="10.125" style="0" customWidth="1"/>
    <col min="4" max="4" width="23.875" style="0" customWidth="1"/>
    <col min="6" max="6" width="30.00390625" style="96" customWidth="1"/>
    <col min="7" max="7" width="33.625" style="96" customWidth="1"/>
    <col min="8" max="8" width="13.375" style="96" customWidth="1"/>
    <col min="9" max="9" width="15.875" style="96" customWidth="1"/>
    <col min="10" max="10" width="30.625" style="0" customWidth="1"/>
    <col min="11" max="11" width="11.00390625" style="0" customWidth="1"/>
    <col min="12" max="12" width="13.875" style="0" customWidth="1"/>
    <col min="14" max="14" width="12.125" style="0" customWidth="1"/>
  </cols>
  <sheetData>
    <row r="1" spans="1:14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s="90" t="s">
        <v>472</v>
      </c>
      <c r="G1" s="90" t="s">
        <v>8</v>
      </c>
      <c r="H1" s="90" t="s">
        <v>5</v>
      </c>
      <c r="I1" s="90" t="s">
        <v>369</v>
      </c>
      <c r="N1" t="s">
        <v>368</v>
      </c>
    </row>
    <row r="2" spans="1:14" ht="12.75">
      <c r="A2">
        <v>2015</v>
      </c>
      <c r="B2" t="s">
        <v>32</v>
      </c>
      <c r="C2" t="s">
        <v>33</v>
      </c>
      <c r="D2" t="s">
        <v>34</v>
      </c>
      <c r="E2" t="s">
        <v>35</v>
      </c>
      <c r="F2" s="91" t="s">
        <v>34</v>
      </c>
      <c r="G2" s="91" t="s">
        <v>43</v>
      </c>
      <c r="H2" s="91" t="s">
        <v>44</v>
      </c>
      <c r="I2" s="91" t="s">
        <v>45</v>
      </c>
      <c r="J2" t="s">
        <v>259</v>
      </c>
      <c r="K2">
        <v>7708503727</v>
      </c>
      <c r="L2">
        <v>602201001</v>
      </c>
      <c r="N2" t="s">
        <v>366</v>
      </c>
    </row>
    <row r="3" spans="1:14" ht="12.75">
      <c r="A3">
        <v>2016</v>
      </c>
      <c r="B3" t="s">
        <v>39</v>
      </c>
      <c r="C3" t="s">
        <v>40</v>
      </c>
      <c r="D3" t="s">
        <v>41</v>
      </c>
      <c r="E3" t="s">
        <v>42</v>
      </c>
      <c r="F3" s="91" t="s">
        <v>34</v>
      </c>
      <c r="G3" s="91" t="s">
        <v>50</v>
      </c>
      <c r="H3" s="91" t="s">
        <v>44</v>
      </c>
      <c r="I3" s="91" t="s">
        <v>51</v>
      </c>
      <c r="J3" t="s">
        <v>260</v>
      </c>
      <c r="K3">
        <v>6025017624</v>
      </c>
      <c r="L3">
        <v>602501001</v>
      </c>
      <c r="N3" t="s">
        <v>367</v>
      </c>
    </row>
    <row r="4" spans="1:12" ht="12.75">
      <c r="A4">
        <v>2017</v>
      </c>
      <c r="B4" t="s">
        <v>46</v>
      </c>
      <c r="C4" t="s">
        <v>47</v>
      </c>
      <c r="D4" t="s">
        <v>48</v>
      </c>
      <c r="E4" t="s">
        <v>49</v>
      </c>
      <c r="F4" s="90" t="s">
        <v>34</v>
      </c>
      <c r="G4" s="90" t="s">
        <v>285</v>
      </c>
      <c r="H4" s="90" t="s">
        <v>286</v>
      </c>
      <c r="I4" s="90" t="s">
        <v>38</v>
      </c>
      <c r="J4" t="s">
        <v>287</v>
      </c>
      <c r="K4">
        <v>6025001060</v>
      </c>
      <c r="L4">
        <v>602501001</v>
      </c>
    </row>
    <row r="5" spans="1:12" ht="22.5">
      <c r="A5">
        <v>2018</v>
      </c>
      <c r="B5" t="s">
        <v>52</v>
      </c>
      <c r="C5" t="s">
        <v>53</v>
      </c>
      <c r="D5" t="s">
        <v>54</v>
      </c>
      <c r="E5" t="s">
        <v>55</v>
      </c>
      <c r="F5" s="92" t="s">
        <v>34</v>
      </c>
      <c r="G5" s="93" t="s">
        <v>36</v>
      </c>
      <c r="H5" s="93" t="s">
        <v>37</v>
      </c>
      <c r="I5" s="93" t="s">
        <v>38</v>
      </c>
      <c r="J5" t="s">
        <v>68</v>
      </c>
      <c r="K5">
        <v>6002011471</v>
      </c>
      <c r="L5">
        <v>600201001</v>
      </c>
    </row>
    <row r="6" spans="1:12" ht="12.75">
      <c r="A6">
        <v>2019</v>
      </c>
      <c r="B6" t="s">
        <v>59</v>
      </c>
      <c r="D6" t="s">
        <v>60</v>
      </c>
      <c r="E6" t="s">
        <v>61</v>
      </c>
      <c r="F6" s="90" t="s">
        <v>34</v>
      </c>
      <c r="G6" s="90" t="s">
        <v>354</v>
      </c>
      <c r="H6" s="90">
        <v>6001003573</v>
      </c>
      <c r="I6" s="90">
        <v>600101001</v>
      </c>
      <c r="J6" t="s">
        <v>88</v>
      </c>
      <c r="K6">
        <v>6025006630</v>
      </c>
      <c r="L6">
        <v>602501001</v>
      </c>
    </row>
    <row r="7" spans="1:12" ht="12.75">
      <c r="A7">
        <v>2020</v>
      </c>
      <c r="B7" t="s">
        <v>65</v>
      </c>
      <c r="D7" t="s">
        <v>66</v>
      </c>
      <c r="E7" t="s">
        <v>67</v>
      </c>
      <c r="F7" s="90" t="s">
        <v>34</v>
      </c>
      <c r="G7" s="90" t="s">
        <v>62</v>
      </c>
      <c r="H7" s="90" t="s">
        <v>63</v>
      </c>
      <c r="I7" s="90" t="s">
        <v>64</v>
      </c>
      <c r="J7" t="s">
        <v>94</v>
      </c>
      <c r="K7">
        <v>7708503727</v>
      </c>
      <c r="L7">
        <v>780445015</v>
      </c>
    </row>
    <row r="8" spans="1:12" ht="12.75">
      <c r="A8">
        <v>2021</v>
      </c>
      <c r="B8" t="s">
        <v>71</v>
      </c>
      <c r="D8" t="s">
        <v>72</v>
      </c>
      <c r="E8" t="s">
        <v>73</v>
      </c>
      <c r="F8" s="91" t="s">
        <v>34</v>
      </c>
      <c r="G8" s="91" t="s">
        <v>56</v>
      </c>
      <c r="H8" s="91" t="s">
        <v>57</v>
      </c>
      <c r="I8" s="91" t="s">
        <v>58</v>
      </c>
      <c r="J8" t="s">
        <v>291</v>
      </c>
      <c r="K8">
        <v>7708503727</v>
      </c>
      <c r="L8">
        <v>783845004</v>
      </c>
    </row>
    <row r="9" spans="1:12" ht="12.75">
      <c r="A9">
        <v>2022</v>
      </c>
      <c r="B9" t="s">
        <v>74</v>
      </c>
      <c r="D9" t="s">
        <v>75</v>
      </c>
      <c r="E9" t="s">
        <v>76</v>
      </c>
      <c r="F9" s="91" t="s">
        <v>41</v>
      </c>
      <c r="G9" s="91" t="s">
        <v>43</v>
      </c>
      <c r="H9" s="91" t="s">
        <v>44</v>
      </c>
      <c r="I9" s="91" t="s">
        <v>45</v>
      </c>
      <c r="J9" t="s">
        <v>262</v>
      </c>
      <c r="K9">
        <v>6025040197</v>
      </c>
      <c r="L9">
        <v>602501001</v>
      </c>
    </row>
    <row r="10" spans="1:12" ht="12.75">
      <c r="A10">
        <v>2023</v>
      </c>
      <c r="B10" t="s">
        <v>79</v>
      </c>
      <c r="D10" t="s">
        <v>80</v>
      </c>
      <c r="E10" t="s">
        <v>81</v>
      </c>
      <c r="F10" s="91" t="s">
        <v>41</v>
      </c>
      <c r="G10" s="91" t="s">
        <v>50</v>
      </c>
      <c r="H10" s="91" t="s">
        <v>44</v>
      </c>
      <c r="I10" s="91" t="s">
        <v>51</v>
      </c>
      <c r="J10" t="s">
        <v>77</v>
      </c>
      <c r="K10">
        <v>6002011496</v>
      </c>
      <c r="L10">
        <v>600201001</v>
      </c>
    </row>
    <row r="11" spans="2:12" ht="12.75">
      <c r="B11" t="s">
        <v>82</v>
      </c>
      <c r="D11" t="s">
        <v>83</v>
      </c>
      <c r="E11" t="s">
        <v>84</v>
      </c>
      <c r="F11" s="90" t="s">
        <v>41</v>
      </c>
      <c r="G11" s="90" t="s">
        <v>287</v>
      </c>
      <c r="H11" s="90" t="s">
        <v>288</v>
      </c>
      <c r="I11" s="90" t="s">
        <v>90</v>
      </c>
      <c r="J11" t="s">
        <v>56</v>
      </c>
      <c r="K11">
        <v>6027069804</v>
      </c>
      <c r="L11">
        <v>602701001</v>
      </c>
    </row>
    <row r="12" spans="2:12" ht="12.75">
      <c r="B12" t="s">
        <v>85</v>
      </c>
      <c r="D12" t="s">
        <v>86</v>
      </c>
      <c r="E12" t="s">
        <v>87</v>
      </c>
      <c r="F12" s="90" t="s">
        <v>41</v>
      </c>
      <c r="G12" s="90" t="s">
        <v>289</v>
      </c>
      <c r="H12" s="90" t="s">
        <v>290</v>
      </c>
      <c r="I12" s="90" t="s">
        <v>70</v>
      </c>
      <c r="J12" t="s">
        <v>363</v>
      </c>
      <c r="K12">
        <v>6025041472</v>
      </c>
      <c r="L12">
        <v>602501001</v>
      </c>
    </row>
    <row r="13" spans="2:9" ht="22.5">
      <c r="B13" t="s">
        <v>91</v>
      </c>
      <c r="D13" t="s">
        <v>92</v>
      </c>
      <c r="E13" t="s">
        <v>93</v>
      </c>
      <c r="F13" s="92" t="s">
        <v>41</v>
      </c>
      <c r="G13" s="93" t="s">
        <v>68</v>
      </c>
      <c r="H13" s="93" t="s">
        <v>69</v>
      </c>
      <c r="I13" s="93" t="s">
        <v>70</v>
      </c>
    </row>
    <row r="14" spans="4:9" ht="22.5">
      <c r="D14" t="s">
        <v>97</v>
      </c>
      <c r="E14" t="s">
        <v>98</v>
      </c>
      <c r="F14" s="92" t="s">
        <v>41</v>
      </c>
      <c r="G14" s="93" t="s">
        <v>88</v>
      </c>
      <c r="H14" s="93" t="s">
        <v>89</v>
      </c>
      <c r="I14" s="93" t="s">
        <v>90</v>
      </c>
    </row>
    <row r="15" spans="4:9" ht="12.75">
      <c r="D15" t="s">
        <v>99</v>
      </c>
      <c r="E15" t="s">
        <v>100</v>
      </c>
      <c r="F15" s="90" t="s">
        <v>41</v>
      </c>
      <c r="G15" s="90" t="s">
        <v>94</v>
      </c>
      <c r="H15" s="90" t="s">
        <v>95</v>
      </c>
      <c r="I15" s="90" t="s">
        <v>96</v>
      </c>
    </row>
    <row r="16" spans="4:9" ht="12.75">
      <c r="D16" t="s">
        <v>104</v>
      </c>
      <c r="E16" t="s">
        <v>105</v>
      </c>
      <c r="F16" s="90" t="s">
        <v>41</v>
      </c>
      <c r="G16" s="90" t="s">
        <v>291</v>
      </c>
      <c r="H16" s="90" t="s">
        <v>95</v>
      </c>
      <c r="I16" s="90" t="s">
        <v>292</v>
      </c>
    </row>
    <row r="17" spans="4:9" ht="12.75">
      <c r="D17" t="s">
        <v>106</v>
      </c>
      <c r="E17" t="s">
        <v>107</v>
      </c>
      <c r="F17" s="90" t="s">
        <v>41</v>
      </c>
      <c r="G17" s="90" t="s">
        <v>293</v>
      </c>
      <c r="H17" s="90" t="s">
        <v>294</v>
      </c>
      <c r="I17" s="90" t="s">
        <v>295</v>
      </c>
    </row>
    <row r="18" spans="4:9" ht="12.75">
      <c r="D18" t="s">
        <v>108</v>
      </c>
      <c r="E18" t="s">
        <v>109</v>
      </c>
      <c r="F18" s="90" t="s">
        <v>41</v>
      </c>
      <c r="G18" s="90" t="s">
        <v>62</v>
      </c>
      <c r="H18" s="90" t="s">
        <v>63</v>
      </c>
      <c r="I18" s="90" t="s">
        <v>64</v>
      </c>
    </row>
    <row r="19" spans="4:9" ht="12.75">
      <c r="D19" t="s">
        <v>112</v>
      </c>
      <c r="E19" t="s">
        <v>113</v>
      </c>
      <c r="F19" s="91" t="s">
        <v>41</v>
      </c>
      <c r="G19" s="91" t="s">
        <v>77</v>
      </c>
      <c r="H19" s="91" t="s">
        <v>78</v>
      </c>
      <c r="I19" s="91" t="s">
        <v>70</v>
      </c>
    </row>
    <row r="20" spans="4:9" ht="22.5">
      <c r="D20" t="s">
        <v>117</v>
      </c>
      <c r="E20" t="s">
        <v>118</v>
      </c>
      <c r="F20" s="92" t="s">
        <v>41</v>
      </c>
      <c r="G20" s="93" t="s">
        <v>56</v>
      </c>
      <c r="H20" s="93" t="s">
        <v>57</v>
      </c>
      <c r="I20" s="93" t="s">
        <v>58</v>
      </c>
    </row>
    <row r="21" spans="4:9" ht="12.75">
      <c r="D21" t="s">
        <v>120</v>
      </c>
      <c r="E21" t="s">
        <v>121</v>
      </c>
      <c r="F21" s="92" t="s">
        <v>41</v>
      </c>
      <c r="G21" s="93" t="s">
        <v>101</v>
      </c>
      <c r="H21" s="93" t="s">
        <v>102</v>
      </c>
      <c r="I21" s="93" t="s">
        <v>103</v>
      </c>
    </row>
    <row r="22" spans="4:9" ht="12.75">
      <c r="D22" t="s">
        <v>122</v>
      </c>
      <c r="E22" t="s">
        <v>123</v>
      </c>
      <c r="F22" s="92" t="s">
        <v>48</v>
      </c>
      <c r="G22" s="93" t="s">
        <v>473</v>
      </c>
      <c r="H22" s="93" t="s">
        <v>115</v>
      </c>
      <c r="I22" s="93" t="s">
        <v>116</v>
      </c>
    </row>
    <row r="23" spans="4:9" ht="12.75">
      <c r="D23" t="s">
        <v>124</v>
      </c>
      <c r="E23" t="s">
        <v>125</v>
      </c>
      <c r="F23" s="91" t="s">
        <v>48</v>
      </c>
      <c r="G23" s="91" t="s">
        <v>43</v>
      </c>
      <c r="H23" s="91" t="s">
        <v>44</v>
      </c>
      <c r="I23" s="91" t="s">
        <v>45</v>
      </c>
    </row>
    <row r="24" spans="4:9" ht="12.75">
      <c r="D24" t="s">
        <v>128</v>
      </c>
      <c r="E24" t="s">
        <v>129</v>
      </c>
      <c r="F24" s="91" t="s">
        <v>48</v>
      </c>
      <c r="G24" s="91" t="s">
        <v>50</v>
      </c>
      <c r="H24" s="91" t="s">
        <v>44</v>
      </c>
      <c r="I24" s="91" t="s">
        <v>51</v>
      </c>
    </row>
    <row r="25" spans="4:9" ht="12.75">
      <c r="D25" t="s">
        <v>132</v>
      </c>
      <c r="E25" t="s">
        <v>133</v>
      </c>
      <c r="F25" s="92" t="s">
        <v>48</v>
      </c>
      <c r="G25" s="93" t="s">
        <v>110</v>
      </c>
      <c r="H25" s="93" t="s">
        <v>111</v>
      </c>
      <c r="I25" s="93" t="s">
        <v>58</v>
      </c>
    </row>
    <row r="26" spans="4:9" ht="12.75">
      <c r="D26" t="s">
        <v>135</v>
      </c>
      <c r="E26" t="s">
        <v>136</v>
      </c>
      <c r="F26" s="92" t="s">
        <v>48</v>
      </c>
      <c r="G26" s="93" t="s">
        <v>126</v>
      </c>
      <c r="H26" s="93" t="s">
        <v>127</v>
      </c>
      <c r="I26" s="93" t="s">
        <v>119</v>
      </c>
    </row>
    <row r="27" spans="4:9" ht="12.75">
      <c r="D27" t="s">
        <v>140</v>
      </c>
      <c r="E27" t="s">
        <v>141</v>
      </c>
      <c r="F27" s="92" t="s">
        <v>48</v>
      </c>
      <c r="G27" s="93" t="s">
        <v>130</v>
      </c>
      <c r="H27" s="93" t="s">
        <v>131</v>
      </c>
      <c r="I27" s="93" t="s">
        <v>119</v>
      </c>
    </row>
    <row r="28" spans="6:9" ht="22.5">
      <c r="F28" s="92" t="s">
        <v>48</v>
      </c>
      <c r="G28" s="93" t="s">
        <v>474</v>
      </c>
      <c r="H28" s="93" t="s">
        <v>475</v>
      </c>
      <c r="I28" s="93" t="s">
        <v>119</v>
      </c>
    </row>
    <row r="29" spans="6:9" ht="12.75">
      <c r="F29" s="90" t="s">
        <v>48</v>
      </c>
      <c r="G29" s="90" t="s">
        <v>296</v>
      </c>
      <c r="H29" s="90" t="s">
        <v>297</v>
      </c>
      <c r="I29" s="90" t="s">
        <v>119</v>
      </c>
    </row>
    <row r="30" spans="6:9" ht="12.75">
      <c r="F30" s="90" t="s">
        <v>48</v>
      </c>
      <c r="G30" s="90" t="s">
        <v>359</v>
      </c>
      <c r="H30" s="90">
        <v>6003003787</v>
      </c>
      <c r="I30" s="90">
        <v>600301001</v>
      </c>
    </row>
    <row r="31" spans="6:9" ht="12.75">
      <c r="F31" s="90" t="s">
        <v>48</v>
      </c>
      <c r="G31" s="90" t="s">
        <v>293</v>
      </c>
      <c r="H31" s="90" t="s">
        <v>294</v>
      </c>
      <c r="I31" s="90" t="s">
        <v>295</v>
      </c>
    </row>
    <row r="32" spans="6:9" ht="12.75">
      <c r="F32" s="90" t="s">
        <v>48</v>
      </c>
      <c r="G32" s="90" t="s">
        <v>62</v>
      </c>
      <c r="H32" s="90" t="s">
        <v>63</v>
      </c>
      <c r="I32" s="90" t="s">
        <v>64</v>
      </c>
    </row>
    <row r="33" spans="6:9" ht="12.75">
      <c r="F33" s="90" t="s">
        <v>135</v>
      </c>
      <c r="G33" s="90" t="s">
        <v>259</v>
      </c>
      <c r="H33" s="90" t="s">
        <v>95</v>
      </c>
      <c r="I33" s="90" t="s">
        <v>246</v>
      </c>
    </row>
    <row r="34" spans="6:9" ht="12.75">
      <c r="F34" s="92" t="s">
        <v>135</v>
      </c>
      <c r="G34" s="93" t="s">
        <v>260</v>
      </c>
      <c r="H34" s="93" t="s">
        <v>261</v>
      </c>
      <c r="I34" s="93" t="s">
        <v>90</v>
      </c>
    </row>
    <row r="35" spans="6:9" ht="12.75">
      <c r="F35" s="90" t="s">
        <v>135</v>
      </c>
      <c r="G35" s="90" t="s">
        <v>287</v>
      </c>
      <c r="H35" s="90" t="s">
        <v>288</v>
      </c>
      <c r="I35" s="90" t="s">
        <v>90</v>
      </c>
    </row>
    <row r="36" spans="6:9" ht="22.5">
      <c r="F36" s="92" t="s">
        <v>135</v>
      </c>
      <c r="G36" s="93" t="s">
        <v>68</v>
      </c>
      <c r="H36" s="93" t="s">
        <v>69</v>
      </c>
      <c r="I36" s="93" t="s">
        <v>70</v>
      </c>
    </row>
    <row r="37" spans="6:9" ht="22.5">
      <c r="F37" s="92" t="s">
        <v>135</v>
      </c>
      <c r="G37" s="93" t="s">
        <v>88</v>
      </c>
      <c r="H37" s="93" t="s">
        <v>89</v>
      </c>
      <c r="I37" s="93" t="s">
        <v>90</v>
      </c>
    </row>
    <row r="38" spans="6:9" ht="56.25">
      <c r="F38" s="92" t="s">
        <v>135</v>
      </c>
      <c r="G38" s="93" t="s">
        <v>94</v>
      </c>
      <c r="H38" s="93" t="s">
        <v>95</v>
      </c>
      <c r="I38" s="93" t="s">
        <v>96</v>
      </c>
    </row>
    <row r="39" spans="6:9" ht="12.75">
      <c r="F39" s="90" t="s">
        <v>135</v>
      </c>
      <c r="G39" s="90" t="s">
        <v>291</v>
      </c>
      <c r="H39" s="90" t="s">
        <v>95</v>
      </c>
      <c r="I39" s="90" t="s">
        <v>292</v>
      </c>
    </row>
    <row r="40" spans="6:9" ht="12.75">
      <c r="F40" s="92" t="s">
        <v>135</v>
      </c>
      <c r="G40" s="93" t="s">
        <v>262</v>
      </c>
      <c r="H40" s="93" t="s">
        <v>263</v>
      </c>
      <c r="I40" s="93" t="s">
        <v>90</v>
      </c>
    </row>
    <row r="41" spans="6:9" ht="12.75">
      <c r="F41" s="91" t="s">
        <v>135</v>
      </c>
      <c r="G41" s="91" t="s">
        <v>77</v>
      </c>
      <c r="H41" s="91" t="s">
        <v>78</v>
      </c>
      <c r="I41" s="91" t="s">
        <v>70</v>
      </c>
    </row>
    <row r="42" spans="6:9" ht="22.5">
      <c r="F42" s="92" t="s">
        <v>135</v>
      </c>
      <c r="G42" s="93" t="s">
        <v>56</v>
      </c>
      <c r="H42" s="93" t="s">
        <v>57</v>
      </c>
      <c r="I42" s="93" t="s">
        <v>58</v>
      </c>
    </row>
    <row r="43" spans="6:9" ht="12.75">
      <c r="F43" s="90" t="s">
        <v>135</v>
      </c>
      <c r="G43" s="90" t="s">
        <v>363</v>
      </c>
      <c r="H43" s="90">
        <v>6025041472</v>
      </c>
      <c r="I43" s="90">
        <v>602501001</v>
      </c>
    </row>
    <row r="44" spans="6:9" ht="12.75">
      <c r="F44" s="92" t="s">
        <v>140</v>
      </c>
      <c r="G44" s="93" t="s">
        <v>476</v>
      </c>
      <c r="H44" s="93" t="s">
        <v>266</v>
      </c>
      <c r="I44" s="93" t="s">
        <v>58</v>
      </c>
    </row>
    <row r="45" spans="6:9" ht="12.75">
      <c r="F45" s="91" t="s">
        <v>140</v>
      </c>
      <c r="G45" s="91" t="s">
        <v>43</v>
      </c>
      <c r="H45" s="91" t="s">
        <v>44</v>
      </c>
      <c r="I45" s="91" t="s">
        <v>45</v>
      </c>
    </row>
    <row r="46" spans="6:9" ht="12.75">
      <c r="F46" s="91" t="s">
        <v>140</v>
      </c>
      <c r="G46" s="91" t="s">
        <v>50</v>
      </c>
      <c r="H46" s="91" t="s">
        <v>44</v>
      </c>
      <c r="I46" s="91" t="s">
        <v>51</v>
      </c>
    </row>
    <row r="47" spans="6:9" ht="22.5">
      <c r="F47" s="92" t="s">
        <v>140</v>
      </c>
      <c r="G47" s="93" t="s">
        <v>264</v>
      </c>
      <c r="H47" s="93" t="s">
        <v>265</v>
      </c>
      <c r="I47" s="93" t="s">
        <v>58</v>
      </c>
    </row>
    <row r="48" spans="6:9" ht="12.75">
      <c r="F48" s="90" t="s">
        <v>140</v>
      </c>
      <c r="G48" s="90" t="s">
        <v>332</v>
      </c>
      <c r="H48" s="90" t="s">
        <v>333</v>
      </c>
      <c r="I48" s="90" t="s">
        <v>58</v>
      </c>
    </row>
    <row r="49" spans="6:9" ht="12.75">
      <c r="F49" s="90" t="s">
        <v>140</v>
      </c>
      <c r="G49" s="90" t="s">
        <v>330</v>
      </c>
      <c r="H49" s="90" t="s">
        <v>331</v>
      </c>
      <c r="I49" s="90" t="s">
        <v>58</v>
      </c>
    </row>
    <row r="50" spans="6:9" ht="12.75">
      <c r="F50" s="92" t="s">
        <v>140</v>
      </c>
      <c r="G50" s="93" t="s">
        <v>268</v>
      </c>
      <c r="H50" s="93" t="s">
        <v>269</v>
      </c>
      <c r="I50" s="93" t="s">
        <v>58</v>
      </c>
    </row>
    <row r="51" spans="6:9" ht="12.75">
      <c r="F51" s="91" t="s">
        <v>140</v>
      </c>
      <c r="G51" s="91" t="s">
        <v>270</v>
      </c>
      <c r="H51" s="91" t="s">
        <v>271</v>
      </c>
      <c r="I51" s="91" t="s">
        <v>58</v>
      </c>
    </row>
    <row r="52" spans="6:9" ht="12.75">
      <c r="F52" s="90" t="s">
        <v>140</v>
      </c>
      <c r="G52" s="90" t="s">
        <v>221</v>
      </c>
      <c r="H52" s="90" t="s">
        <v>222</v>
      </c>
      <c r="I52" s="90" t="s">
        <v>223</v>
      </c>
    </row>
    <row r="53" spans="6:9" ht="12.75">
      <c r="F53" s="91" t="s">
        <v>140</v>
      </c>
      <c r="G53" s="91" t="s">
        <v>272</v>
      </c>
      <c r="H53" s="91" t="s">
        <v>273</v>
      </c>
      <c r="I53" s="91" t="s">
        <v>58</v>
      </c>
    </row>
    <row r="54" spans="6:9" ht="12.75">
      <c r="F54" s="94" t="s">
        <v>140</v>
      </c>
      <c r="G54" s="91" t="s">
        <v>274</v>
      </c>
      <c r="H54" s="91" t="s">
        <v>275</v>
      </c>
      <c r="I54" s="91" t="s">
        <v>58</v>
      </c>
    </row>
    <row r="55" spans="6:9" ht="12.75">
      <c r="F55" s="90" t="s">
        <v>140</v>
      </c>
      <c r="G55" s="90" t="s">
        <v>276</v>
      </c>
      <c r="H55" s="90" t="s">
        <v>95</v>
      </c>
      <c r="I55" s="90" t="s">
        <v>277</v>
      </c>
    </row>
    <row r="56" spans="6:9" ht="56.25">
      <c r="F56" s="92" t="s">
        <v>140</v>
      </c>
      <c r="G56" s="93" t="s">
        <v>94</v>
      </c>
      <c r="H56" s="93" t="s">
        <v>95</v>
      </c>
      <c r="I56" s="93" t="s">
        <v>96</v>
      </c>
    </row>
    <row r="57" spans="6:9" ht="12.75">
      <c r="F57" s="90" t="s">
        <v>140</v>
      </c>
      <c r="G57" s="90" t="s">
        <v>291</v>
      </c>
      <c r="H57" s="90" t="s">
        <v>95</v>
      </c>
      <c r="I57" s="90" t="s">
        <v>292</v>
      </c>
    </row>
    <row r="58" spans="6:9" ht="12.75">
      <c r="F58" s="90" t="s">
        <v>140</v>
      </c>
      <c r="G58" s="90" t="s">
        <v>293</v>
      </c>
      <c r="H58" s="90" t="s">
        <v>294</v>
      </c>
      <c r="I58" s="90" t="s">
        <v>295</v>
      </c>
    </row>
    <row r="59" spans="6:9" ht="12.75">
      <c r="F59" s="90" t="s">
        <v>140</v>
      </c>
      <c r="G59" s="90" t="s">
        <v>62</v>
      </c>
      <c r="H59" s="90" t="s">
        <v>63</v>
      </c>
      <c r="I59" s="90" t="s">
        <v>64</v>
      </c>
    </row>
    <row r="60" spans="6:9" ht="12.75">
      <c r="F60" s="90" t="s">
        <v>140</v>
      </c>
      <c r="G60" s="90" t="s">
        <v>326</v>
      </c>
      <c r="H60" s="90" t="s">
        <v>327</v>
      </c>
      <c r="I60" s="90" t="s">
        <v>58</v>
      </c>
    </row>
    <row r="61" spans="6:9" ht="12.75">
      <c r="F61" s="92" t="s">
        <v>140</v>
      </c>
      <c r="G61" s="93" t="s">
        <v>278</v>
      </c>
      <c r="H61" s="93" t="s">
        <v>279</v>
      </c>
      <c r="I61" s="93" t="s">
        <v>58</v>
      </c>
    </row>
    <row r="62" spans="6:9" ht="22.5">
      <c r="F62" s="95" t="s">
        <v>140</v>
      </c>
      <c r="G62" s="93" t="s">
        <v>56</v>
      </c>
      <c r="H62" s="93" t="s">
        <v>57</v>
      </c>
      <c r="I62" s="93" t="s">
        <v>58</v>
      </c>
    </row>
    <row r="63" spans="6:9" ht="12.75">
      <c r="F63" s="92" t="s">
        <v>140</v>
      </c>
      <c r="G63" s="93" t="s">
        <v>101</v>
      </c>
      <c r="H63" s="93" t="s">
        <v>102</v>
      </c>
      <c r="I63" s="93" t="s">
        <v>103</v>
      </c>
    </row>
    <row r="64" spans="6:9" ht="12.75">
      <c r="F64" s="90" t="s">
        <v>54</v>
      </c>
      <c r="G64" s="90" t="s">
        <v>298</v>
      </c>
      <c r="H64" s="90" t="s">
        <v>299</v>
      </c>
      <c r="I64" s="90" t="s">
        <v>139</v>
      </c>
    </row>
    <row r="65" spans="6:9" ht="12.75">
      <c r="F65" s="92" t="s">
        <v>54</v>
      </c>
      <c r="G65" s="93" t="s">
        <v>137</v>
      </c>
      <c r="H65" s="93" t="s">
        <v>138</v>
      </c>
      <c r="I65" s="93" t="s">
        <v>139</v>
      </c>
    </row>
    <row r="66" spans="6:9" ht="12.75">
      <c r="F66" s="90" t="s">
        <v>54</v>
      </c>
      <c r="G66" s="90" t="s">
        <v>355</v>
      </c>
      <c r="H66" s="90">
        <v>6004000250</v>
      </c>
      <c r="I66" s="90">
        <v>600401001</v>
      </c>
    </row>
    <row r="67" spans="6:9" ht="56.25">
      <c r="F67" s="92" t="s">
        <v>54</v>
      </c>
      <c r="G67" s="93" t="s">
        <v>134</v>
      </c>
      <c r="H67" s="93" t="s">
        <v>95</v>
      </c>
      <c r="I67" s="93" t="s">
        <v>90</v>
      </c>
    </row>
    <row r="68" spans="6:9" ht="12.75">
      <c r="F68" s="92" t="s">
        <v>54</v>
      </c>
      <c r="G68" s="93" t="s">
        <v>142</v>
      </c>
      <c r="H68" s="93" t="s">
        <v>143</v>
      </c>
      <c r="I68" s="93" t="s">
        <v>144</v>
      </c>
    </row>
    <row r="69" spans="6:9" ht="12.75">
      <c r="F69" s="91" t="s">
        <v>60</v>
      </c>
      <c r="G69" s="91" t="s">
        <v>43</v>
      </c>
      <c r="H69" s="91" t="s">
        <v>44</v>
      </c>
      <c r="I69" s="91" t="s">
        <v>45</v>
      </c>
    </row>
    <row r="70" spans="6:9" ht="12.75">
      <c r="F70" s="91" t="s">
        <v>60</v>
      </c>
      <c r="G70" s="91" t="s">
        <v>50</v>
      </c>
      <c r="H70" s="91" t="s">
        <v>44</v>
      </c>
      <c r="I70" s="91" t="s">
        <v>51</v>
      </c>
    </row>
    <row r="71" spans="6:9" ht="33.75">
      <c r="F71" s="92" t="s">
        <v>60</v>
      </c>
      <c r="G71" s="93" t="s">
        <v>145</v>
      </c>
      <c r="H71" s="93" t="s">
        <v>146</v>
      </c>
      <c r="I71" s="93" t="s">
        <v>147</v>
      </c>
    </row>
    <row r="72" spans="6:9" ht="12.75">
      <c r="F72" s="90" t="s">
        <v>60</v>
      </c>
      <c r="G72" s="90" t="s">
        <v>300</v>
      </c>
      <c r="H72" s="90" t="s">
        <v>301</v>
      </c>
      <c r="I72" s="90" t="s">
        <v>147</v>
      </c>
    </row>
    <row r="73" spans="6:9" ht="12.75">
      <c r="F73" s="90" t="s">
        <v>60</v>
      </c>
      <c r="G73" s="90" t="s">
        <v>148</v>
      </c>
      <c r="H73" s="90" t="s">
        <v>149</v>
      </c>
      <c r="I73" s="90" t="s">
        <v>147</v>
      </c>
    </row>
    <row r="74" spans="6:9" ht="12.75">
      <c r="F74" s="91" t="s">
        <v>60</v>
      </c>
      <c r="G74" s="91" t="s">
        <v>150</v>
      </c>
      <c r="H74" s="91" t="s">
        <v>151</v>
      </c>
      <c r="I74" s="91" t="s">
        <v>147</v>
      </c>
    </row>
    <row r="75" spans="6:9" ht="56.25">
      <c r="F75" s="92" t="s">
        <v>60</v>
      </c>
      <c r="G75" s="93" t="s">
        <v>94</v>
      </c>
      <c r="H75" s="93" t="s">
        <v>95</v>
      </c>
      <c r="I75" s="93" t="s">
        <v>96</v>
      </c>
    </row>
    <row r="76" spans="6:9" ht="12.75">
      <c r="F76" s="90" t="s">
        <v>60</v>
      </c>
      <c r="G76" s="90" t="s">
        <v>291</v>
      </c>
      <c r="H76" s="90" t="s">
        <v>95</v>
      </c>
      <c r="I76" s="90" t="s">
        <v>292</v>
      </c>
    </row>
    <row r="77" spans="6:9" ht="12.75">
      <c r="F77" s="96" t="s">
        <v>60</v>
      </c>
      <c r="G77" s="90" t="s">
        <v>62</v>
      </c>
      <c r="H77" s="90" t="s">
        <v>63</v>
      </c>
      <c r="I77" s="90" t="s">
        <v>64</v>
      </c>
    </row>
    <row r="78" spans="6:9" ht="12.75">
      <c r="F78" s="90" t="s">
        <v>60</v>
      </c>
      <c r="G78" s="90" t="s">
        <v>101</v>
      </c>
      <c r="H78" s="90" t="s">
        <v>102</v>
      </c>
      <c r="I78" s="90" t="s">
        <v>103</v>
      </c>
    </row>
    <row r="79" spans="6:9" ht="22.5">
      <c r="F79" s="92" t="s">
        <v>66</v>
      </c>
      <c r="G79" s="93" t="s">
        <v>157</v>
      </c>
      <c r="H79" s="93" t="s">
        <v>158</v>
      </c>
      <c r="I79" s="93" t="s">
        <v>154</v>
      </c>
    </row>
    <row r="80" spans="6:9" ht="12.75">
      <c r="F80" s="90" t="s">
        <v>66</v>
      </c>
      <c r="G80" s="90" t="s">
        <v>302</v>
      </c>
      <c r="H80" s="90" t="s">
        <v>303</v>
      </c>
      <c r="I80" s="90" t="s">
        <v>154</v>
      </c>
    </row>
    <row r="81" spans="6:9" ht="12.75">
      <c r="F81" s="92" t="s">
        <v>66</v>
      </c>
      <c r="G81" s="93" t="s">
        <v>152</v>
      </c>
      <c r="H81" s="93" t="s">
        <v>153</v>
      </c>
      <c r="I81" s="93" t="s">
        <v>154</v>
      </c>
    </row>
    <row r="82" spans="6:9" ht="12.75">
      <c r="F82" s="90" t="s">
        <v>66</v>
      </c>
      <c r="G82" s="90" t="s">
        <v>304</v>
      </c>
      <c r="H82" s="90" t="s">
        <v>305</v>
      </c>
      <c r="I82" s="90" t="s">
        <v>154</v>
      </c>
    </row>
    <row r="83" spans="6:9" ht="12.75">
      <c r="F83" s="92" t="s">
        <v>66</v>
      </c>
      <c r="G83" s="93" t="s">
        <v>155</v>
      </c>
      <c r="H83" s="93" t="s">
        <v>156</v>
      </c>
      <c r="I83" s="93" t="s">
        <v>154</v>
      </c>
    </row>
    <row r="84" spans="6:9" ht="12.75">
      <c r="F84" s="92" t="s">
        <v>72</v>
      </c>
      <c r="G84" s="93" t="s">
        <v>159</v>
      </c>
      <c r="H84" s="93" t="s">
        <v>160</v>
      </c>
      <c r="I84" s="93" t="s">
        <v>161</v>
      </c>
    </row>
    <row r="85" spans="6:9" ht="12.75">
      <c r="F85" s="95" t="s">
        <v>72</v>
      </c>
      <c r="G85" s="97" t="s">
        <v>162</v>
      </c>
      <c r="H85" s="97" t="s">
        <v>163</v>
      </c>
      <c r="I85" s="97" t="s">
        <v>90</v>
      </c>
    </row>
    <row r="86" spans="6:9" ht="12.75">
      <c r="F86" s="95" t="s">
        <v>75</v>
      </c>
      <c r="G86" s="97" t="s">
        <v>164</v>
      </c>
      <c r="H86" s="97" t="s">
        <v>165</v>
      </c>
      <c r="I86" s="97" t="s">
        <v>166</v>
      </c>
    </row>
    <row r="87" spans="6:9" ht="12.75">
      <c r="F87" s="94" t="s">
        <v>80</v>
      </c>
      <c r="G87" s="94" t="s">
        <v>43</v>
      </c>
      <c r="H87" s="94" t="s">
        <v>44</v>
      </c>
      <c r="I87" s="94" t="s">
        <v>45</v>
      </c>
    </row>
    <row r="88" spans="6:9" ht="12.75">
      <c r="F88" s="94" t="s">
        <v>80</v>
      </c>
      <c r="G88" s="94" t="s">
        <v>50</v>
      </c>
      <c r="H88" s="94" t="s">
        <v>44</v>
      </c>
      <c r="I88" s="94" t="s">
        <v>51</v>
      </c>
    </row>
    <row r="89" spans="6:9" ht="12.75">
      <c r="F89" s="96" t="s">
        <v>80</v>
      </c>
      <c r="G89" s="96" t="s">
        <v>310</v>
      </c>
      <c r="H89" s="96" t="s">
        <v>311</v>
      </c>
      <c r="I89" s="96" t="s">
        <v>169</v>
      </c>
    </row>
    <row r="90" spans="6:9" ht="12.75">
      <c r="F90" s="95" t="s">
        <v>80</v>
      </c>
      <c r="G90" s="97" t="s">
        <v>170</v>
      </c>
      <c r="H90" s="97" t="s">
        <v>171</v>
      </c>
      <c r="I90" s="97" t="s">
        <v>169</v>
      </c>
    </row>
    <row r="91" spans="6:9" ht="12.75">
      <c r="F91" s="95" t="s">
        <v>80</v>
      </c>
      <c r="G91" s="97" t="s">
        <v>167</v>
      </c>
      <c r="H91" s="97" t="s">
        <v>168</v>
      </c>
      <c r="I91" s="97" t="s">
        <v>169</v>
      </c>
    </row>
    <row r="92" spans="6:9" ht="12.75">
      <c r="F92" s="96" t="s">
        <v>80</v>
      </c>
      <c r="G92" s="96" t="s">
        <v>306</v>
      </c>
      <c r="H92" s="96" t="s">
        <v>307</v>
      </c>
      <c r="I92" s="96" t="s">
        <v>169</v>
      </c>
    </row>
    <row r="93" spans="6:9" ht="12.75">
      <c r="F93" s="96" t="s">
        <v>80</v>
      </c>
      <c r="G93" s="96" t="s">
        <v>94</v>
      </c>
      <c r="H93" s="96" t="s">
        <v>95</v>
      </c>
      <c r="I93" s="96" t="s">
        <v>96</v>
      </c>
    </row>
    <row r="94" spans="6:9" ht="12.75">
      <c r="F94" s="96" t="s">
        <v>80</v>
      </c>
      <c r="G94" s="96" t="s">
        <v>291</v>
      </c>
      <c r="H94" s="96" t="s">
        <v>95</v>
      </c>
      <c r="I94" s="96" t="s">
        <v>292</v>
      </c>
    </row>
    <row r="95" spans="6:9" ht="12.75">
      <c r="F95" s="96" t="s">
        <v>80</v>
      </c>
      <c r="G95" s="96" t="s">
        <v>293</v>
      </c>
      <c r="H95" s="96" t="s">
        <v>294</v>
      </c>
      <c r="I95" s="96" t="s">
        <v>295</v>
      </c>
    </row>
    <row r="96" spans="6:9" ht="12.75">
      <c r="F96" s="96" t="s">
        <v>80</v>
      </c>
      <c r="G96" s="96" t="s">
        <v>62</v>
      </c>
      <c r="H96" s="96" t="s">
        <v>63</v>
      </c>
      <c r="I96" s="96" t="s">
        <v>64</v>
      </c>
    </row>
    <row r="97" spans="6:9" ht="12.75">
      <c r="F97" s="95" t="s">
        <v>80</v>
      </c>
      <c r="G97" s="97" t="s">
        <v>172</v>
      </c>
      <c r="H97" s="97" t="s">
        <v>173</v>
      </c>
      <c r="I97" s="97" t="s">
        <v>169</v>
      </c>
    </row>
    <row r="98" spans="6:9" ht="12.75">
      <c r="F98" s="95" t="s">
        <v>80</v>
      </c>
      <c r="G98" s="97" t="s">
        <v>101</v>
      </c>
      <c r="H98" s="97" t="s">
        <v>102</v>
      </c>
      <c r="I98" s="97" t="s">
        <v>103</v>
      </c>
    </row>
    <row r="99" spans="6:9" ht="12.75">
      <c r="F99" s="96" t="s">
        <v>80</v>
      </c>
      <c r="G99" s="96" t="s">
        <v>308</v>
      </c>
      <c r="H99" s="96" t="s">
        <v>309</v>
      </c>
      <c r="I99" s="96" t="s">
        <v>169</v>
      </c>
    </row>
    <row r="100" spans="6:9" ht="12.75">
      <c r="F100" s="95" t="s">
        <v>83</v>
      </c>
      <c r="G100" s="97" t="s">
        <v>177</v>
      </c>
      <c r="H100" s="97" t="s">
        <v>178</v>
      </c>
      <c r="I100" s="97" t="s">
        <v>176</v>
      </c>
    </row>
    <row r="101" spans="6:9" ht="12.75">
      <c r="F101" s="96" t="s">
        <v>83</v>
      </c>
      <c r="G101" s="96" t="s">
        <v>174</v>
      </c>
      <c r="H101" s="96" t="s">
        <v>175</v>
      </c>
      <c r="I101" s="96" t="s">
        <v>176</v>
      </c>
    </row>
    <row r="102" spans="6:9" ht="12.75">
      <c r="F102" s="96" t="s">
        <v>86</v>
      </c>
      <c r="G102" s="96" t="s">
        <v>357</v>
      </c>
      <c r="H102" s="96">
        <v>6011001159</v>
      </c>
      <c r="I102" s="96">
        <v>601101001</v>
      </c>
    </row>
    <row r="103" spans="6:9" ht="12.75">
      <c r="F103" s="95" t="s">
        <v>86</v>
      </c>
      <c r="G103" s="97" t="s">
        <v>179</v>
      </c>
      <c r="H103" s="97" t="s">
        <v>180</v>
      </c>
      <c r="I103" s="97" t="s">
        <v>181</v>
      </c>
    </row>
    <row r="104" spans="6:9" ht="12.75">
      <c r="F104" s="96" t="s">
        <v>86</v>
      </c>
      <c r="G104" s="96" t="s">
        <v>312</v>
      </c>
      <c r="H104" s="96" t="s">
        <v>313</v>
      </c>
      <c r="I104" s="96" t="s">
        <v>181</v>
      </c>
    </row>
    <row r="105" spans="6:9" ht="56.25">
      <c r="F105" s="95" t="s">
        <v>86</v>
      </c>
      <c r="G105" s="97" t="s">
        <v>94</v>
      </c>
      <c r="H105" s="97" t="s">
        <v>95</v>
      </c>
      <c r="I105" s="97" t="s">
        <v>96</v>
      </c>
    </row>
    <row r="106" spans="6:9" ht="12.75">
      <c r="F106" s="96" t="s">
        <v>86</v>
      </c>
      <c r="G106" s="96" t="s">
        <v>291</v>
      </c>
      <c r="H106" s="96" t="s">
        <v>95</v>
      </c>
      <c r="I106" s="96" t="s">
        <v>292</v>
      </c>
    </row>
    <row r="107" spans="6:9" ht="12.75">
      <c r="F107" s="96" t="s">
        <v>86</v>
      </c>
      <c r="G107" s="96" t="s">
        <v>152</v>
      </c>
      <c r="H107" s="96" t="s">
        <v>153</v>
      </c>
      <c r="I107" s="96" t="s">
        <v>154</v>
      </c>
    </row>
    <row r="108" spans="6:9" ht="33.75">
      <c r="F108" s="95" t="s">
        <v>86</v>
      </c>
      <c r="G108" s="97" t="s">
        <v>182</v>
      </c>
      <c r="H108" s="97" t="s">
        <v>183</v>
      </c>
      <c r="I108" s="97" t="s">
        <v>181</v>
      </c>
    </row>
    <row r="109" spans="6:9" ht="12.75">
      <c r="F109" s="95" t="s">
        <v>92</v>
      </c>
      <c r="G109" s="97" t="s">
        <v>477</v>
      </c>
      <c r="H109" s="97" t="s">
        <v>267</v>
      </c>
      <c r="I109" s="97" t="s">
        <v>58</v>
      </c>
    </row>
    <row r="110" spans="6:9" ht="12.75">
      <c r="F110" s="95" t="s">
        <v>92</v>
      </c>
      <c r="G110" s="97" t="s">
        <v>187</v>
      </c>
      <c r="H110" s="97" t="s">
        <v>188</v>
      </c>
      <c r="I110" s="97" t="s">
        <v>186</v>
      </c>
    </row>
    <row r="111" spans="6:9" ht="12.75">
      <c r="F111" s="95" t="s">
        <v>92</v>
      </c>
      <c r="G111" s="97" t="s">
        <v>189</v>
      </c>
      <c r="H111" s="97" t="s">
        <v>190</v>
      </c>
      <c r="I111" s="97" t="s">
        <v>186</v>
      </c>
    </row>
    <row r="112" spans="6:9" ht="12.75">
      <c r="F112" s="96" t="s">
        <v>92</v>
      </c>
      <c r="G112" s="96" t="s">
        <v>358</v>
      </c>
      <c r="H112" s="96">
        <v>6012003550</v>
      </c>
      <c r="I112" s="96">
        <v>601201001</v>
      </c>
    </row>
    <row r="113" spans="6:9" ht="12.75">
      <c r="F113" s="95" t="s">
        <v>92</v>
      </c>
      <c r="G113" s="97" t="s">
        <v>184</v>
      </c>
      <c r="H113" s="97" t="s">
        <v>185</v>
      </c>
      <c r="I113" s="97" t="s">
        <v>186</v>
      </c>
    </row>
    <row r="114" spans="6:9" ht="12.75">
      <c r="F114" s="96" t="s">
        <v>92</v>
      </c>
      <c r="G114" s="96" t="s">
        <v>314</v>
      </c>
      <c r="H114" s="96" t="s">
        <v>315</v>
      </c>
      <c r="I114" s="96" t="s">
        <v>186</v>
      </c>
    </row>
    <row r="115" spans="6:9" ht="12.75">
      <c r="F115" s="96" t="s">
        <v>92</v>
      </c>
      <c r="G115" s="96" t="s">
        <v>316</v>
      </c>
      <c r="H115" s="96" t="s">
        <v>317</v>
      </c>
      <c r="I115" s="96" t="s">
        <v>186</v>
      </c>
    </row>
    <row r="116" spans="6:9" ht="12.75">
      <c r="F116" s="95" t="s">
        <v>92</v>
      </c>
      <c r="G116" s="97" t="s">
        <v>191</v>
      </c>
      <c r="H116" s="97" t="s">
        <v>192</v>
      </c>
      <c r="I116" s="97" t="s">
        <v>186</v>
      </c>
    </row>
    <row r="117" spans="6:9" ht="12.75">
      <c r="F117" s="96" t="s">
        <v>92</v>
      </c>
      <c r="G117" s="96" t="s">
        <v>318</v>
      </c>
      <c r="H117" s="96" t="s">
        <v>319</v>
      </c>
      <c r="I117" s="96" t="s">
        <v>186</v>
      </c>
    </row>
    <row r="118" spans="6:9" ht="12.75">
      <c r="F118" s="94" t="s">
        <v>97</v>
      </c>
      <c r="G118" s="94" t="s">
        <v>43</v>
      </c>
      <c r="H118" s="94" t="s">
        <v>44</v>
      </c>
      <c r="I118" s="94" t="s">
        <v>45</v>
      </c>
    </row>
    <row r="119" spans="6:9" ht="12.75">
      <c r="F119" s="94" t="s">
        <v>97</v>
      </c>
      <c r="G119" s="94" t="s">
        <v>50</v>
      </c>
      <c r="H119" s="94" t="s">
        <v>44</v>
      </c>
      <c r="I119" s="94" t="s">
        <v>51</v>
      </c>
    </row>
    <row r="120" spans="6:9" ht="12.75">
      <c r="F120" s="96" t="s">
        <v>97</v>
      </c>
      <c r="G120" s="96" t="s">
        <v>320</v>
      </c>
      <c r="H120" s="96" t="s">
        <v>321</v>
      </c>
      <c r="I120" s="96" t="s">
        <v>195</v>
      </c>
    </row>
    <row r="121" spans="6:9" ht="22.5">
      <c r="F121" s="95" t="s">
        <v>97</v>
      </c>
      <c r="G121" s="97" t="s">
        <v>193</v>
      </c>
      <c r="H121" s="97" t="s">
        <v>194</v>
      </c>
      <c r="I121" s="97" t="s">
        <v>195</v>
      </c>
    </row>
    <row r="122" spans="6:9" ht="56.25">
      <c r="F122" s="95" t="s">
        <v>97</v>
      </c>
      <c r="G122" s="97" t="s">
        <v>94</v>
      </c>
      <c r="H122" s="97" t="s">
        <v>95</v>
      </c>
      <c r="I122" s="97" t="s">
        <v>96</v>
      </c>
    </row>
    <row r="123" spans="6:9" ht="12.75">
      <c r="F123" s="96" t="s">
        <v>97</v>
      </c>
      <c r="G123" s="96" t="s">
        <v>291</v>
      </c>
      <c r="H123" s="96" t="s">
        <v>95</v>
      </c>
      <c r="I123" s="96" t="s">
        <v>292</v>
      </c>
    </row>
    <row r="124" spans="6:9" ht="12.75">
      <c r="F124" s="96" t="s">
        <v>97</v>
      </c>
      <c r="G124" s="96" t="s">
        <v>293</v>
      </c>
      <c r="H124" s="96" t="s">
        <v>294</v>
      </c>
      <c r="I124" s="96" t="s">
        <v>295</v>
      </c>
    </row>
    <row r="125" spans="6:9" ht="12.75">
      <c r="F125" s="96" t="s">
        <v>97</v>
      </c>
      <c r="G125" s="96" t="s">
        <v>361</v>
      </c>
      <c r="H125" s="96">
        <v>6013004998</v>
      </c>
      <c r="I125" s="96">
        <v>601301001</v>
      </c>
    </row>
    <row r="126" spans="6:9" ht="12.75">
      <c r="F126" s="96" t="s">
        <v>97</v>
      </c>
      <c r="G126" s="96" t="s">
        <v>62</v>
      </c>
      <c r="H126" s="96" t="s">
        <v>63</v>
      </c>
      <c r="I126" s="96" t="s">
        <v>64</v>
      </c>
    </row>
    <row r="127" spans="6:9" ht="22.5">
      <c r="F127" s="95" t="s">
        <v>97</v>
      </c>
      <c r="G127" s="97" t="s">
        <v>56</v>
      </c>
      <c r="H127" s="97" t="s">
        <v>57</v>
      </c>
      <c r="I127" s="97" t="s">
        <v>58</v>
      </c>
    </row>
    <row r="128" spans="6:9" ht="12.75">
      <c r="F128" s="95" t="s">
        <v>97</v>
      </c>
      <c r="G128" s="97" t="s">
        <v>101</v>
      </c>
      <c r="H128" s="97" t="s">
        <v>102</v>
      </c>
      <c r="I128" s="97" t="s">
        <v>103</v>
      </c>
    </row>
    <row r="129" spans="6:9" ht="12.75">
      <c r="F129" s="96" t="s">
        <v>97</v>
      </c>
      <c r="G129" s="96" t="s">
        <v>196</v>
      </c>
      <c r="H129" s="96" t="s">
        <v>197</v>
      </c>
      <c r="I129" s="96" t="s">
        <v>195</v>
      </c>
    </row>
    <row r="130" spans="6:9" ht="12.75">
      <c r="F130" s="95" t="s">
        <v>99</v>
      </c>
      <c r="G130" s="97" t="s">
        <v>198</v>
      </c>
      <c r="H130" s="97" t="s">
        <v>199</v>
      </c>
      <c r="I130" s="97" t="s">
        <v>200</v>
      </c>
    </row>
    <row r="131" spans="6:9" ht="12.75">
      <c r="F131" s="96" t="s">
        <v>99</v>
      </c>
      <c r="G131" s="96" t="s">
        <v>364</v>
      </c>
      <c r="H131" s="96">
        <v>6014003570</v>
      </c>
      <c r="I131" s="96">
        <v>601401001</v>
      </c>
    </row>
    <row r="132" spans="6:9" ht="12.75">
      <c r="F132" s="95" t="s">
        <v>104</v>
      </c>
      <c r="G132" s="97" t="s">
        <v>110</v>
      </c>
      <c r="H132" s="97" t="s">
        <v>111</v>
      </c>
      <c r="I132" s="97" t="s">
        <v>58</v>
      </c>
    </row>
    <row r="133" spans="6:9" ht="12.75">
      <c r="F133" s="95" t="s">
        <v>104</v>
      </c>
      <c r="G133" s="97" t="s">
        <v>201</v>
      </c>
      <c r="H133" s="97" t="s">
        <v>202</v>
      </c>
      <c r="I133" s="97" t="s">
        <v>203</v>
      </c>
    </row>
    <row r="134" spans="6:9" ht="12.75">
      <c r="F134" s="96" t="s">
        <v>104</v>
      </c>
      <c r="G134" s="96" t="s">
        <v>352</v>
      </c>
      <c r="H134" s="96">
        <v>6015777859</v>
      </c>
      <c r="I134" s="96">
        <v>601501001</v>
      </c>
    </row>
    <row r="135" spans="6:9" ht="56.25">
      <c r="F135" s="95" t="s">
        <v>104</v>
      </c>
      <c r="G135" s="97" t="s">
        <v>94</v>
      </c>
      <c r="H135" s="97" t="s">
        <v>95</v>
      </c>
      <c r="I135" s="97" t="s">
        <v>96</v>
      </c>
    </row>
    <row r="136" spans="6:9" ht="12.75">
      <c r="F136" s="96" t="s">
        <v>104</v>
      </c>
      <c r="G136" s="96" t="s">
        <v>291</v>
      </c>
      <c r="H136" s="96" t="s">
        <v>95</v>
      </c>
      <c r="I136" s="96" t="s">
        <v>292</v>
      </c>
    </row>
    <row r="137" spans="6:9" ht="22.5">
      <c r="F137" s="95" t="s">
        <v>104</v>
      </c>
      <c r="G137" s="97" t="s">
        <v>56</v>
      </c>
      <c r="H137" s="97" t="s">
        <v>57</v>
      </c>
      <c r="I137" s="97" t="s">
        <v>58</v>
      </c>
    </row>
    <row r="138" spans="6:9" ht="12.75">
      <c r="F138" s="96" t="s">
        <v>106</v>
      </c>
      <c r="G138" s="96" t="s">
        <v>322</v>
      </c>
      <c r="H138" s="96" t="s">
        <v>323</v>
      </c>
      <c r="I138" s="96" t="s">
        <v>206</v>
      </c>
    </row>
    <row r="139" spans="6:9" ht="12.75">
      <c r="F139" s="94" t="s">
        <v>106</v>
      </c>
      <c r="G139" s="94" t="s">
        <v>204</v>
      </c>
      <c r="H139" s="94" t="s">
        <v>205</v>
      </c>
      <c r="I139" s="94" t="s">
        <v>206</v>
      </c>
    </row>
    <row r="140" spans="6:9" ht="12.75">
      <c r="F140" s="95" t="s">
        <v>106</v>
      </c>
      <c r="G140" s="97" t="s">
        <v>207</v>
      </c>
      <c r="H140" s="97" t="s">
        <v>208</v>
      </c>
      <c r="I140" s="97" t="s">
        <v>206</v>
      </c>
    </row>
    <row r="141" spans="6:9" ht="12.75">
      <c r="F141" s="94" t="s">
        <v>108</v>
      </c>
      <c r="G141" s="94" t="s">
        <v>43</v>
      </c>
      <c r="H141" s="94" t="s">
        <v>44</v>
      </c>
      <c r="I141" s="94" t="s">
        <v>45</v>
      </c>
    </row>
    <row r="142" spans="6:9" ht="12.75">
      <c r="F142" s="94" t="s">
        <v>108</v>
      </c>
      <c r="G142" s="94" t="s">
        <v>50</v>
      </c>
      <c r="H142" s="94" t="s">
        <v>44</v>
      </c>
      <c r="I142" s="94" t="s">
        <v>51</v>
      </c>
    </row>
    <row r="143" spans="6:9" ht="12.75">
      <c r="F143" s="95" t="s">
        <v>108</v>
      </c>
      <c r="G143" s="97" t="s">
        <v>216</v>
      </c>
      <c r="H143" s="97" t="s">
        <v>217</v>
      </c>
      <c r="I143" s="97" t="s">
        <v>211</v>
      </c>
    </row>
    <row r="144" spans="6:9" ht="12.75">
      <c r="F144" s="96" t="s">
        <v>108</v>
      </c>
      <c r="G144" s="96" t="s">
        <v>293</v>
      </c>
      <c r="H144" s="96" t="s">
        <v>294</v>
      </c>
      <c r="I144" s="96" t="s">
        <v>295</v>
      </c>
    </row>
    <row r="145" spans="6:9" ht="12.75">
      <c r="F145" s="95" t="s">
        <v>108</v>
      </c>
      <c r="G145" s="97" t="s">
        <v>209</v>
      </c>
      <c r="H145" s="97" t="s">
        <v>210</v>
      </c>
      <c r="I145" s="97" t="s">
        <v>211</v>
      </c>
    </row>
    <row r="146" spans="6:9" ht="12.75">
      <c r="F146" s="95" t="s">
        <v>108</v>
      </c>
      <c r="G146" s="97" t="s">
        <v>212</v>
      </c>
      <c r="H146" s="97" t="s">
        <v>213</v>
      </c>
      <c r="I146" s="97" t="s">
        <v>211</v>
      </c>
    </row>
    <row r="147" spans="6:9" ht="12.75">
      <c r="F147" s="96" t="s">
        <v>108</v>
      </c>
      <c r="G147" s="96" t="s">
        <v>62</v>
      </c>
      <c r="H147" s="96" t="s">
        <v>63</v>
      </c>
      <c r="I147" s="96" t="s">
        <v>64</v>
      </c>
    </row>
    <row r="148" spans="6:9" ht="12.75">
      <c r="F148" s="96" t="s">
        <v>108</v>
      </c>
      <c r="G148" s="96" t="s">
        <v>324</v>
      </c>
      <c r="H148" s="96" t="s">
        <v>325</v>
      </c>
      <c r="I148" s="96" t="s">
        <v>211</v>
      </c>
    </row>
    <row r="149" spans="6:9" ht="12.75">
      <c r="F149" s="95" t="s">
        <v>108</v>
      </c>
      <c r="G149" s="97" t="s">
        <v>214</v>
      </c>
      <c r="H149" s="97" t="s">
        <v>215</v>
      </c>
      <c r="I149" s="97" t="s">
        <v>211</v>
      </c>
    </row>
    <row r="150" spans="6:9" ht="12.75">
      <c r="F150" s="95" t="s">
        <v>108</v>
      </c>
      <c r="G150" s="97" t="s">
        <v>101</v>
      </c>
      <c r="H150" s="97" t="s">
        <v>102</v>
      </c>
      <c r="I150" s="97" t="s">
        <v>103</v>
      </c>
    </row>
    <row r="151" spans="6:9" ht="12.75">
      <c r="F151" s="94" t="s">
        <v>112</v>
      </c>
      <c r="G151" s="94" t="s">
        <v>350</v>
      </c>
      <c r="H151" s="94" t="s">
        <v>351</v>
      </c>
      <c r="I151" s="94" t="s">
        <v>58</v>
      </c>
    </row>
    <row r="152" spans="6:9" ht="12.75">
      <c r="F152" s="94" t="s">
        <v>112</v>
      </c>
      <c r="G152" s="94" t="s">
        <v>43</v>
      </c>
      <c r="H152" s="94" t="s">
        <v>44</v>
      </c>
      <c r="I152" s="94" t="s">
        <v>45</v>
      </c>
    </row>
    <row r="153" spans="6:9" ht="12.75">
      <c r="F153" s="94" t="s">
        <v>112</v>
      </c>
      <c r="G153" s="94" t="s">
        <v>50</v>
      </c>
      <c r="H153" s="94" t="s">
        <v>44</v>
      </c>
      <c r="I153" s="94" t="s">
        <v>51</v>
      </c>
    </row>
    <row r="154" spans="6:9" ht="12.75">
      <c r="F154" s="96" t="s">
        <v>112</v>
      </c>
      <c r="G154" s="96" t="s">
        <v>328</v>
      </c>
      <c r="H154" s="96" t="s">
        <v>329</v>
      </c>
      <c r="I154" s="96" t="s">
        <v>223</v>
      </c>
    </row>
    <row r="155" spans="6:9" ht="12.75">
      <c r="F155" s="96" t="s">
        <v>112</v>
      </c>
      <c r="G155" s="96" t="s">
        <v>332</v>
      </c>
      <c r="H155" s="96" t="s">
        <v>333</v>
      </c>
      <c r="I155" s="96" t="s">
        <v>58</v>
      </c>
    </row>
    <row r="156" spans="6:9" ht="12.75">
      <c r="F156" s="95" t="s">
        <v>112</v>
      </c>
      <c r="G156" s="97" t="s">
        <v>218</v>
      </c>
      <c r="H156" s="97" t="s">
        <v>219</v>
      </c>
      <c r="I156" s="97" t="s">
        <v>220</v>
      </c>
    </row>
    <row r="157" spans="6:9" ht="12.75">
      <c r="F157" s="96" t="s">
        <v>112</v>
      </c>
      <c r="G157" s="96" t="s">
        <v>330</v>
      </c>
      <c r="H157" s="96" t="s">
        <v>331</v>
      </c>
      <c r="I157" s="96" t="s">
        <v>58</v>
      </c>
    </row>
    <row r="158" spans="6:9" ht="12.75">
      <c r="F158" s="96" t="s">
        <v>112</v>
      </c>
      <c r="G158" s="96" t="s">
        <v>221</v>
      </c>
      <c r="H158" s="96" t="s">
        <v>222</v>
      </c>
      <c r="I158" s="96" t="s">
        <v>223</v>
      </c>
    </row>
    <row r="159" spans="6:9" ht="12.75">
      <c r="F159" s="96" t="s">
        <v>112</v>
      </c>
      <c r="G159" s="96" t="s">
        <v>62</v>
      </c>
      <c r="H159" s="96" t="s">
        <v>63</v>
      </c>
      <c r="I159" s="96" t="s">
        <v>64</v>
      </c>
    </row>
    <row r="160" spans="6:9" ht="12.75">
      <c r="F160" s="96" t="s">
        <v>112</v>
      </c>
      <c r="G160" s="96" t="s">
        <v>334</v>
      </c>
      <c r="H160" s="96" t="s">
        <v>335</v>
      </c>
      <c r="I160" s="96" t="s">
        <v>58</v>
      </c>
    </row>
    <row r="161" spans="6:9" ht="12.75">
      <c r="F161" s="94" t="s">
        <v>112</v>
      </c>
      <c r="G161" s="94" t="s">
        <v>224</v>
      </c>
      <c r="H161" s="94">
        <v>6037009138</v>
      </c>
      <c r="I161" s="94">
        <v>603701001</v>
      </c>
    </row>
    <row r="162" spans="6:9" ht="12.75">
      <c r="F162" s="96" t="s">
        <v>112</v>
      </c>
      <c r="G162" s="96" t="s">
        <v>326</v>
      </c>
      <c r="H162" s="96" t="s">
        <v>327</v>
      </c>
      <c r="I162" s="96" t="s">
        <v>58</v>
      </c>
    </row>
    <row r="163" spans="6:9" ht="12.75">
      <c r="F163" s="95" t="s">
        <v>112</v>
      </c>
      <c r="G163" s="97" t="s">
        <v>225</v>
      </c>
      <c r="H163" s="97" t="s">
        <v>226</v>
      </c>
      <c r="I163" s="97" t="s">
        <v>58</v>
      </c>
    </row>
    <row r="164" spans="6:9" ht="12.75">
      <c r="F164" s="96" t="s">
        <v>112</v>
      </c>
      <c r="G164" s="96" t="s">
        <v>336</v>
      </c>
      <c r="H164" s="96" t="s">
        <v>337</v>
      </c>
      <c r="I164" s="96" t="s">
        <v>223</v>
      </c>
    </row>
    <row r="165" spans="6:9" ht="12.75">
      <c r="F165" s="94" t="s">
        <v>112</v>
      </c>
      <c r="G165" s="94" t="s">
        <v>227</v>
      </c>
      <c r="H165" s="94" t="s">
        <v>228</v>
      </c>
      <c r="I165" s="94" t="s">
        <v>220</v>
      </c>
    </row>
    <row r="166" spans="6:9" ht="12.75">
      <c r="F166" s="95" t="s">
        <v>112</v>
      </c>
      <c r="G166" s="97" t="s">
        <v>478</v>
      </c>
      <c r="H166" s="97">
        <v>6037009138</v>
      </c>
      <c r="I166" s="97">
        <v>603701001</v>
      </c>
    </row>
    <row r="167" spans="6:9" ht="22.5">
      <c r="F167" s="95" t="s">
        <v>112</v>
      </c>
      <c r="G167" s="97" t="s">
        <v>56</v>
      </c>
      <c r="H167" s="97" t="s">
        <v>57</v>
      </c>
      <c r="I167" s="97" t="s">
        <v>58</v>
      </c>
    </row>
    <row r="168" spans="6:9" ht="12.75">
      <c r="F168" s="96" t="s">
        <v>112</v>
      </c>
      <c r="G168" s="96" t="s">
        <v>362</v>
      </c>
      <c r="H168" s="96">
        <v>6027083982</v>
      </c>
      <c r="I168" s="96">
        <v>603701001</v>
      </c>
    </row>
    <row r="169" spans="6:9" ht="12.75">
      <c r="F169" s="95" t="s">
        <v>112</v>
      </c>
      <c r="G169" s="97" t="s">
        <v>231</v>
      </c>
      <c r="H169" s="97" t="s">
        <v>232</v>
      </c>
      <c r="I169" s="97" t="s">
        <v>223</v>
      </c>
    </row>
    <row r="170" spans="6:9" ht="12.75">
      <c r="F170" s="95" t="s">
        <v>112</v>
      </c>
      <c r="G170" s="97" t="s">
        <v>101</v>
      </c>
      <c r="H170" s="97" t="s">
        <v>102</v>
      </c>
      <c r="I170" s="97" t="s">
        <v>103</v>
      </c>
    </row>
    <row r="171" spans="6:9" ht="12.75">
      <c r="F171" s="96" t="s">
        <v>112</v>
      </c>
      <c r="G171" s="96" t="s">
        <v>229</v>
      </c>
      <c r="H171" s="96" t="s">
        <v>230</v>
      </c>
      <c r="I171" s="96" t="s">
        <v>223</v>
      </c>
    </row>
    <row r="172" spans="6:9" ht="12.75">
      <c r="F172" s="95" t="s">
        <v>117</v>
      </c>
      <c r="G172" s="97" t="s">
        <v>233</v>
      </c>
      <c r="H172" s="97" t="s">
        <v>234</v>
      </c>
      <c r="I172" s="97" t="s">
        <v>235</v>
      </c>
    </row>
    <row r="173" spans="6:9" ht="12.75">
      <c r="F173" s="95" t="s">
        <v>120</v>
      </c>
      <c r="G173" s="97" t="s">
        <v>473</v>
      </c>
      <c r="H173" s="97" t="s">
        <v>115</v>
      </c>
      <c r="I173" s="97" t="s">
        <v>116</v>
      </c>
    </row>
    <row r="174" spans="6:9" ht="12.75">
      <c r="F174" s="94" t="s">
        <v>120</v>
      </c>
      <c r="G174" s="94" t="s">
        <v>114</v>
      </c>
      <c r="H174" s="94" t="s">
        <v>115</v>
      </c>
      <c r="I174" s="94" t="s">
        <v>116</v>
      </c>
    </row>
    <row r="175" spans="6:9" ht="12.75">
      <c r="F175" s="96" t="s">
        <v>120</v>
      </c>
      <c r="G175" s="96" t="s">
        <v>338</v>
      </c>
      <c r="H175" s="96" t="s">
        <v>339</v>
      </c>
      <c r="I175" s="96" t="s">
        <v>238</v>
      </c>
    </row>
    <row r="176" spans="6:9" ht="12.75">
      <c r="F176" s="96" t="s">
        <v>120</v>
      </c>
      <c r="G176" s="96" t="s">
        <v>236</v>
      </c>
      <c r="H176" s="96" t="s">
        <v>237</v>
      </c>
      <c r="I176" s="96" t="s">
        <v>238</v>
      </c>
    </row>
    <row r="177" spans="6:9" ht="12.75">
      <c r="F177" s="96" t="s">
        <v>120</v>
      </c>
      <c r="G177" s="96" t="s">
        <v>356</v>
      </c>
      <c r="H177" s="96">
        <v>6020005907</v>
      </c>
      <c r="I177" s="96">
        <v>602001001</v>
      </c>
    </row>
    <row r="178" spans="6:9" ht="12.75">
      <c r="F178" s="95" t="s">
        <v>120</v>
      </c>
      <c r="G178" s="97" t="s">
        <v>239</v>
      </c>
      <c r="H178" s="97" t="s">
        <v>240</v>
      </c>
      <c r="I178" s="97" t="s">
        <v>238</v>
      </c>
    </row>
    <row r="179" spans="6:9" ht="12.75">
      <c r="F179" s="95" t="s">
        <v>122</v>
      </c>
      <c r="G179" s="97" t="s">
        <v>241</v>
      </c>
      <c r="H179" s="97" t="s">
        <v>242</v>
      </c>
      <c r="I179" s="97" t="s">
        <v>243</v>
      </c>
    </row>
    <row r="180" spans="6:9" ht="12.75">
      <c r="F180" s="96" t="s">
        <v>122</v>
      </c>
      <c r="G180" s="96" t="s">
        <v>340</v>
      </c>
      <c r="H180" s="96" t="s">
        <v>341</v>
      </c>
      <c r="I180" s="96" t="s">
        <v>243</v>
      </c>
    </row>
    <row r="181" spans="6:9" ht="12.75">
      <c r="F181" s="96" t="s">
        <v>122</v>
      </c>
      <c r="G181" s="96" t="s">
        <v>342</v>
      </c>
      <c r="H181" s="96" t="s">
        <v>343</v>
      </c>
      <c r="I181" s="96" t="s">
        <v>243</v>
      </c>
    </row>
    <row r="182" spans="6:9" ht="12.75">
      <c r="F182" s="96" t="s">
        <v>122</v>
      </c>
      <c r="G182" s="96" t="s">
        <v>353</v>
      </c>
      <c r="H182" s="96">
        <v>6021005868</v>
      </c>
      <c r="I182" s="96">
        <v>602101001</v>
      </c>
    </row>
    <row r="183" spans="6:9" ht="12.75">
      <c r="F183" s="96" t="s">
        <v>122</v>
      </c>
      <c r="G183" s="96" t="s">
        <v>94</v>
      </c>
      <c r="H183" s="96" t="s">
        <v>95</v>
      </c>
      <c r="I183" s="96" t="s">
        <v>96</v>
      </c>
    </row>
    <row r="184" spans="6:9" ht="12.75">
      <c r="F184" s="96" t="s">
        <v>122</v>
      </c>
      <c r="G184" s="96" t="s">
        <v>291</v>
      </c>
      <c r="H184" s="96" t="s">
        <v>95</v>
      </c>
      <c r="I184" s="96" t="s">
        <v>292</v>
      </c>
    </row>
    <row r="185" spans="6:9" ht="22.5">
      <c r="F185" s="95" t="s">
        <v>122</v>
      </c>
      <c r="G185" s="97" t="s">
        <v>56</v>
      </c>
      <c r="H185" s="97" t="s">
        <v>57</v>
      </c>
      <c r="I185" s="97" t="s">
        <v>58</v>
      </c>
    </row>
    <row r="186" spans="6:9" ht="12.75">
      <c r="F186" s="94" t="s">
        <v>124</v>
      </c>
      <c r="G186" s="94" t="s">
        <v>43</v>
      </c>
      <c r="H186" s="94" t="s">
        <v>44</v>
      </c>
      <c r="I186" s="94" t="s">
        <v>45</v>
      </c>
    </row>
    <row r="187" spans="6:9" ht="12.75">
      <c r="F187" s="94" t="s">
        <v>124</v>
      </c>
      <c r="G187" s="94" t="s">
        <v>50</v>
      </c>
      <c r="H187" s="94" t="s">
        <v>44</v>
      </c>
      <c r="I187" s="94" t="s">
        <v>51</v>
      </c>
    </row>
    <row r="188" spans="6:9" ht="12.75">
      <c r="F188" s="95" t="s">
        <v>124</v>
      </c>
      <c r="G188" s="97" t="s">
        <v>249</v>
      </c>
      <c r="H188" s="97" t="s">
        <v>250</v>
      </c>
      <c r="I188" s="97" t="s">
        <v>246</v>
      </c>
    </row>
    <row r="189" spans="6:9" ht="12.75">
      <c r="F189" s="96" t="s">
        <v>124</v>
      </c>
      <c r="G189" s="96" t="s">
        <v>344</v>
      </c>
      <c r="H189" s="96" t="s">
        <v>345</v>
      </c>
      <c r="I189" s="96" t="s">
        <v>246</v>
      </c>
    </row>
    <row r="190" spans="6:9" ht="22.5">
      <c r="F190" s="95" t="s">
        <v>124</v>
      </c>
      <c r="G190" s="97" t="s">
        <v>244</v>
      </c>
      <c r="H190" s="97" t="s">
        <v>245</v>
      </c>
      <c r="I190" s="97" t="s">
        <v>246</v>
      </c>
    </row>
    <row r="191" spans="6:9" ht="22.5">
      <c r="F191" s="95" t="s">
        <v>124</v>
      </c>
      <c r="G191" s="97" t="s">
        <v>247</v>
      </c>
      <c r="H191" s="97" t="s">
        <v>248</v>
      </c>
      <c r="I191" s="97" t="s">
        <v>246</v>
      </c>
    </row>
    <row r="192" spans="6:9" ht="12.75">
      <c r="F192" s="96" t="s">
        <v>124</v>
      </c>
      <c r="G192" s="96" t="s">
        <v>360</v>
      </c>
      <c r="H192" s="96">
        <v>6022007226</v>
      </c>
      <c r="I192" s="96">
        <v>602201001</v>
      </c>
    </row>
    <row r="193" spans="6:9" ht="12.75">
      <c r="F193" s="96" t="s">
        <v>124</v>
      </c>
      <c r="G193" s="96" t="s">
        <v>94</v>
      </c>
      <c r="H193" s="96" t="s">
        <v>95</v>
      </c>
      <c r="I193" s="96" t="s">
        <v>96</v>
      </c>
    </row>
    <row r="194" spans="6:9" ht="12.75">
      <c r="F194" s="96" t="s">
        <v>124</v>
      </c>
      <c r="G194" s="96" t="s">
        <v>291</v>
      </c>
      <c r="H194" s="96" t="s">
        <v>95</v>
      </c>
      <c r="I194" s="96" t="s">
        <v>292</v>
      </c>
    </row>
    <row r="195" spans="6:9" ht="56.25">
      <c r="F195" s="95" t="s">
        <v>124</v>
      </c>
      <c r="G195" s="97" t="s">
        <v>134</v>
      </c>
      <c r="H195" s="97" t="s">
        <v>95</v>
      </c>
      <c r="I195" s="97" t="s">
        <v>90</v>
      </c>
    </row>
    <row r="196" spans="6:9" ht="12.75">
      <c r="F196" s="96" t="s">
        <v>124</v>
      </c>
      <c r="G196" s="96" t="s">
        <v>293</v>
      </c>
      <c r="H196" s="96" t="s">
        <v>294</v>
      </c>
      <c r="I196" s="96" t="s">
        <v>295</v>
      </c>
    </row>
    <row r="197" spans="6:9" ht="12.75">
      <c r="F197" s="96" t="s">
        <v>124</v>
      </c>
      <c r="G197" s="96" t="s">
        <v>62</v>
      </c>
      <c r="H197" s="96" t="s">
        <v>63</v>
      </c>
      <c r="I197" s="96" t="s">
        <v>64</v>
      </c>
    </row>
    <row r="198" spans="6:9" ht="12.75">
      <c r="F198" s="95" t="s">
        <v>124</v>
      </c>
      <c r="G198" s="97" t="s">
        <v>251</v>
      </c>
      <c r="H198" s="97" t="s">
        <v>252</v>
      </c>
      <c r="I198" s="97" t="s">
        <v>246</v>
      </c>
    </row>
    <row r="199" spans="6:9" ht="12.75">
      <c r="F199" s="95" t="s">
        <v>124</v>
      </c>
      <c r="G199" s="97" t="s">
        <v>101</v>
      </c>
      <c r="H199" s="97" t="s">
        <v>102</v>
      </c>
      <c r="I199" s="97" t="s">
        <v>103</v>
      </c>
    </row>
    <row r="200" spans="6:9" ht="12.75">
      <c r="F200" s="96" t="s">
        <v>124</v>
      </c>
      <c r="G200" s="96" t="s">
        <v>346</v>
      </c>
      <c r="H200" s="96" t="s">
        <v>347</v>
      </c>
      <c r="I200" s="96" t="s">
        <v>246</v>
      </c>
    </row>
    <row r="201" spans="6:9" ht="12.75">
      <c r="F201" s="94" t="s">
        <v>128</v>
      </c>
      <c r="G201" s="94" t="s">
        <v>43</v>
      </c>
      <c r="H201" s="94" t="s">
        <v>44</v>
      </c>
      <c r="I201" s="94" t="s">
        <v>45</v>
      </c>
    </row>
    <row r="202" spans="6:9" ht="12.75">
      <c r="F202" s="94" t="s">
        <v>128</v>
      </c>
      <c r="G202" s="94" t="s">
        <v>50</v>
      </c>
      <c r="H202" s="94" t="s">
        <v>44</v>
      </c>
      <c r="I202" s="94" t="s">
        <v>51</v>
      </c>
    </row>
    <row r="203" spans="6:9" ht="12.75">
      <c r="F203" s="94" t="s">
        <v>128</v>
      </c>
      <c r="G203" s="96" t="s">
        <v>348</v>
      </c>
      <c r="H203" s="96" t="s">
        <v>349</v>
      </c>
      <c r="I203" s="96" t="s">
        <v>255</v>
      </c>
    </row>
    <row r="204" spans="6:9" ht="12.75">
      <c r="F204" s="94" t="s">
        <v>128</v>
      </c>
      <c r="G204" s="96" t="s">
        <v>253</v>
      </c>
      <c r="H204" s="96" t="s">
        <v>254</v>
      </c>
      <c r="I204" s="96" t="s">
        <v>255</v>
      </c>
    </row>
    <row r="205" spans="6:9" ht="12.75">
      <c r="F205" s="94" t="s">
        <v>128</v>
      </c>
      <c r="G205" s="96" t="s">
        <v>291</v>
      </c>
      <c r="H205" s="96" t="s">
        <v>95</v>
      </c>
      <c r="I205" s="96" t="s">
        <v>292</v>
      </c>
    </row>
    <row r="206" spans="6:9" ht="12.75">
      <c r="F206" s="94" t="s">
        <v>128</v>
      </c>
      <c r="G206" s="96" t="s">
        <v>62</v>
      </c>
      <c r="H206" s="96" t="s">
        <v>63</v>
      </c>
      <c r="I206" s="96" t="s">
        <v>64</v>
      </c>
    </row>
    <row r="207" spans="6:9" ht="12.75">
      <c r="F207" s="94" t="s">
        <v>128</v>
      </c>
      <c r="G207" s="96" t="s">
        <v>101</v>
      </c>
      <c r="H207" s="96" t="s">
        <v>102</v>
      </c>
      <c r="I207" s="96" t="s">
        <v>103</v>
      </c>
    </row>
    <row r="208" spans="6:9" ht="22.5">
      <c r="F208" s="95" t="s">
        <v>479</v>
      </c>
      <c r="G208" s="97" t="s">
        <v>253</v>
      </c>
      <c r="H208" s="97" t="s">
        <v>254</v>
      </c>
      <c r="I208" s="97" t="s">
        <v>255</v>
      </c>
    </row>
    <row r="209" spans="6:9" ht="12.75">
      <c r="F209" s="95" t="s">
        <v>479</v>
      </c>
      <c r="G209" s="97" t="s">
        <v>101</v>
      </c>
      <c r="H209" s="97" t="s">
        <v>102</v>
      </c>
      <c r="I209" s="97" t="s">
        <v>103</v>
      </c>
    </row>
    <row r="210" spans="6:9" ht="12.75">
      <c r="F210" s="95" t="s">
        <v>132</v>
      </c>
      <c r="G210" s="97" t="s">
        <v>256</v>
      </c>
      <c r="H210" s="97" t="s">
        <v>257</v>
      </c>
      <c r="I210" s="97" t="s">
        <v>258</v>
      </c>
    </row>
    <row r="211" spans="6:9" ht="12.75">
      <c r="F211" s="98"/>
      <c r="G211" s="98"/>
      <c r="H211" s="98"/>
      <c r="I211" s="98"/>
    </row>
    <row r="212" spans="6:9" ht="12.75">
      <c r="F212" s="98"/>
      <c r="G212" s="98"/>
      <c r="H212" s="98"/>
      <c r="I212" s="98"/>
    </row>
    <row r="213" spans="6:9" ht="12.75">
      <c r="F213" s="98"/>
      <c r="G213" s="98"/>
      <c r="H213" s="98"/>
      <c r="I213" s="98"/>
    </row>
    <row r="214" spans="6:9" ht="12.75">
      <c r="F214" s="98"/>
      <c r="G214" s="98"/>
      <c r="H214" s="98"/>
      <c r="I214" s="98"/>
    </row>
    <row r="215" spans="6:9" ht="12.75">
      <c r="F215" s="98"/>
      <c r="G215" s="98"/>
      <c r="H215" s="98"/>
      <c r="I215" s="98"/>
    </row>
    <row r="216" spans="6:9" ht="12.75">
      <c r="F216" s="98"/>
      <c r="G216" s="98"/>
      <c r="H216" s="98"/>
      <c r="I216" s="98"/>
    </row>
    <row r="217" spans="6:9" ht="12.75">
      <c r="F217" s="98"/>
      <c r="G217" s="98"/>
      <c r="H217" s="98"/>
      <c r="I217" s="98"/>
    </row>
    <row r="218" spans="6:9" ht="12.75">
      <c r="F218" s="98"/>
      <c r="G218" s="98"/>
      <c r="H218" s="98"/>
      <c r="I218" s="98"/>
    </row>
    <row r="219" spans="6:9" ht="12.75">
      <c r="F219" s="98"/>
      <c r="G219" s="98"/>
      <c r="H219" s="98"/>
      <c r="I219" s="98"/>
    </row>
    <row r="220" spans="6:9" ht="12.75">
      <c r="F220" s="98"/>
      <c r="G220" s="98"/>
      <c r="H220" s="98"/>
      <c r="I220" s="98"/>
    </row>
    <row r="221" spans="6:9" ht="12.75">
      <c r="F221" s="98"/>
      <c r="G221" s="98"/>
      <c r="H221" s="98"/>
      <c r="I221" s="98"/>
    </row>
    <row r="222" spans="6:9" ht="12.75">
      <c r="F222" s="98"/>
      <c r="G222" s="98"/>
      <c r="H222" s="98"/>
      <c r="I222" s="98"/>
    </row>
    <row r="223" spans="6:9" ht="12.75">
      <c r="F223" s="98"/>
      <c r="G223" s="98"/>
      <c r="H223" s="98"/>
      <c r="I223" s="98"/>
    </row>
    <row r="224" spans="6:9" ht="12.75">
      <c r="F224" s="98"/>
      <c r="G224" s="98"/>
      <c r="H224" s="98"/>
      <c r="I224" s="98"/>
    </row>
    <row r="225" spans="6:9" ht="12.75">
      <c r="F225" s="98"/>
      <c r="G225" s="98"/>
      <c r="H225" s="98"/>
      <c r="I225" s="98"/>
    </row>
    <row r="226" spans="6:9" ht="12.75">
      <c r="F226" s="98"/>
      <c r="G226" s="98"/>
      <c r="H226" s="98"/>
      <c r="I226" s="98"/>
    </row>
    <row r="227" spans="6:9" ht="12.75">
      <c r="F227" s="98"/>
      <c r="G227" s="98"/>
      <c r="H227" s="98"/>
      <c r="I227" s="98"/>
    </row>
    <row r="228" spans="6:9" ht="12.75">
      <c r="F228" s="98"/>
      <c r="G228" s="98"/>
      <c r="H228" s="98"/>
      <c r="I228" s="98"/>
    </row>
    <row r="229" spans="6:9" ht="12.75">
      <c r="F229" s="98"/>
      <c r="G229" s="98"/>
      <c r="H229" s="98"/>
      <c r="I229" s="98"/>
    </row>
    <row r="230" spans="6:9" ht="12.75">
      <c r="F230" s="98"/>
      <c r="G230" s="98"/>
      <c r="H230" s="98"/>
      <c r="I230" s="98"/>
    </row>
    <row r="231" spans="6:9" ht="12.75">
      <c r="F231" s="98"/>
      <c r="G231" s="98"/>
      <c r="H231" s="98"/>
      <c r="I231" s="98"/>
    </row>
    <row r="232" spans="6:9" ht="12.75">
      <c r="F232" s="98"/>
      <c r="G232" s="98"/>
      <c r="H232" s="98"/>
      <c r="I232" s="98"/>
    </row>
    <row r="233" spans="6:9" ht="12.75">
      <c r="F233" s="98"/>
      <c r="G233" s="98"/>
      <c r="H233" s="98"/>
      <c r="I233" s="98"/>
    </row>
    <row r="234" spans="6:9" ht="12.75">
      <c r="F234" s="98"/>
      <c r="G234" s="98"/>
      <c r="H234" s="98"/>
      <c r="I234" s="98"/>
    </row>
    <row r="235" spans="6:9" ht="12.75">
      <c r="F235" s="98"/>
      <c r="G235" s="98"/>
      <c r="H235" s="98"/>
      <c r="I235" s="98"/>
    </row>
    <row r="236" spans="6:9" ht="12.75">
      <c r="F236" s="98"/>
      <c r="G236" s="98"/>
      <c r="H236" s="98"/>
      <c r="I236" s="98"/>
    </row>
    <row r="237" spans="6:9" ht="12.75">
      <c r="F237" s="98"/>
      <c r="G237" s="98"/>
      <c r="H237" s="98"/>
      <c r="I237" s="98"/>
    </row>
    <row r="238" spans="6:9" ht="12.75">
      <c r="F238" s="98"/>
      <c r="G238" s="98"/>
      <c r="H238" s="98"/>
      <c r="I238" s="98"/>
    </row>
    <row r="239" spans="6:9" ht="12.75">
      <c r="F239" s="98"/>
      <c r="G239" s="98"/>
      <c r="H239" s="98"/>
      <c r="I239" s="98"/>
    </row>
    <row r="240" spans="6:9" ht="12.75">
      <c r="F240" s="98"/>
      <c r="G240" s="98"/>
      <c r="H240" s="98"/>
      <c r="I240" s="98"/>
    </row>
    <row r="241" spans="6:9" ht="12.75">
      <c r="F241" s="98"/>
      <c r="G241" s="98"/>
      <c r="H241" s="98"/>
      <c r="I241" s="98"/>
    </row>
    <row r="242" spans="6:9" ht="12.75">
      <c r="F242" s="98"/>
      <c r="G242" s="98"/>
      <c r="H242" s="98"/>
      <c r="I242" s="98"/>
    </row>
    <row r="243" spans="6:9" ht="12.75">
      <c r="F243" s="98"/>
      <c r="G243" s="98"/>
      <c r="H243" s="98"/>
      <c r="I243" s="98"/>
    </row>
    <row r="244" spans="6:9" ht="12.75">
      <c r="F244" s="98"/>
      <c r="G244" s="98"/>
      <c r="H244" s="98"/>
      <c r="I244" s="98"/>
    </row>
    <row r="245" spans="6:9" ht="12.75">
      <c r="F245" s="98"/>
      <c r="G245" s="98"/>
      <c r="H245" s="98"/>
      <c r="I245" s="98"/>
    </row>
    <row r="246" spans="6:9" ht="12.75">
      <c r="F246" s="98"/>
      <c r="G246" s="98"/>
      <c r="H246" s="98"/>
      <c r="I246" s="98"/>
    </row>
    <row r="247" spans="6:9" ht="12.75">
      <c r="F247" s="98"/>
      <c r="G247" s="98"/>
      <c r="H247" s="98"/>
      <c r="I247" s="98"/>
    </row>
    <row r="248" spans="6:9" ht="12.75">
      <c r="F248" s="98"/>
      <c r="G248" s="98"/>
      <c r="H248" s="98"/>
      <c r="I248" s="98"/>
    </row>
    <row r="249" spans="6:9" ht="12.75">
      <c r="F249" s="98"/>
      <c r="G249" s="98"/>
      <c r="H249" s="98"/>
      <c r="I249" s="98"/>
    </row>
    <row r="250" spans="6:9" ht="12.75">
      <c r="F250" s="98"/>
      <c r="G250" s="98"/>
      <c r="H250" s="98"/>
      <c r="I250" s="98"/>
    </row>
    <row r="251" spans="6:9" ht="12.75">
      <c r="F251" s="98"/>
      <c r="G251" s="98"/>
      <c r="H251" s="98"/>
      <c r="I251" s="98"/>
    </row>
    <row r="252" spans="6:9" ht="12.75">
      <c r="F252" s="98"/>
      <c r="G252" s="98"/>
      <c r="H252" s="98"/>
      <c r="I252" s="98"/>
    </row>
    <row r="253" spans="6:9" ht="12.75">
      <c r="F253" s="98"/>
      <c r="G253" s="98"/>
      <c r="H253" s="98"/>
      <c r="I253" s="98"/>
    </row>
    <row r="254" spans="6:9" ht="12.75">
      <c r="F254" s="98"/>
      <c r="G254" s="98"/>
      <c r="H254" s="98"/>
      <c r="I254" s="98"/>
    </row>
    <row r="255" spans="6:9" ht="12.75">
      <c r="F255" s="98"/>
      <c r="G255" s="98"/>
      <c r="H255" s="98"/>
      <c r="I255" s="98"/>
    </row>
    <row r="256" spans="6:9" ht="12.75">
      <c r="F256" s="98"/>
      <c r="G256" s="98"/>
      <c r="H256" s="98"/>
      <c r="I256" s="98"/>
    </row>
    <row r="257" spans="6:9" ht="12.75">
      <c r="F257" s="98"/>
      <c r="G257" s="98"/>
      <c r="H257" s="98"/>
      <c r="I257" s="98"/>
    </row>
    <row r="258" spans="6:9" ht="12.75">
      <c r="F258" s="98"/>
      <c r="G258" s="98"/>
      <c r="H258" s="98"/>
      <c r="I258" s="98"/>
    </row>
    <row r="259" spans="6:9" ht="12.75">
      <c r="F259" s="98"/>
      <c r="G259" s="98"/>
      <c r="H259" s="98"/>
      <c r="I259" s="98"/>
    </row>
    <row r="260" spans="6:9" ht="12.75">
      <c r="F260" s="98"/>
      <c r="G260" s="98"/>
      <c r="H260" s="98"/>
      <c r="I260" s="98"/>
    </row>
    <row r="261" spans="6:9" ht="12.75">
      <c r="F261" s="98"/>
      <c r="G261" s="98"/>
      <c r="H261" s="98"/>
      <c r="I261" s="98"/>
    </row>
    <row r="262" spans="6:9" ht="12.75">
      <c r="F262" s="98"/>
      <c r="G262" s="98"/>
      <c r="H262" s="98"/>
      <c r="I262" s="98"/>
    </row>
    <row r="263" spans="6:9" ht="12.75">
      <c r="F263" s="98"/>
      <c r="G263" s="98"/>
      <c r="H263" s="98"/>
      <c r="I263" s="98"/>
    </row>
    <row r="264" spans="6:9" ht="12.75">
      <c r="F264" s="98"/>
      <c r="G264" s="98"/>
      <c r="H264" s="98"/>
      <c r="I264" s="98"/>
    </row>
    <row r="265" spans="6:9" ht="12.75">
      <c r="F265" s="98"/>
      <c r="G265" s="98"/>
      <c r="H265" s="98"/>
      <c r="I265" s="98"/>
    </row>
    <row r="266" spans="6:9" ht="12.75">
      <c r="F266" s="98"/>
      <c r="G266" s="98"/>
      <c r="H266" s="98"/>
      <c r="I266" s="98"/>
    </row>
    <row r="267" spans="6:9" ht="12.75">
      <c r="F267" s="98"/>
      <c r="G267" s="98"/>
      <c r="H267" s="98"/>
      <c r="I267" s="98"/>
    </row>
    <row r="268" spans="6:9" ht="12.75">
      <c r="F268" s="98"/>
      <c r="G268" s="98"/>
      <c r="H268" s="98"/>
      <c r="I268" s="98"/>
    </row>
    <row r="269" spans="6:9" ht="12.75">
      <c r="F269" s="98"/>
      <c r="G269" s="98"/>
      <c r="H269" s="98"/>
      <c r="I269" s="98"/>
    </row>
    <row r="270" spans="6:9" ht="12.75">
      <c r="F270" s="98"/>
      <c r="G270" s="98"/>
      <c r="H270" s="98"/>
      <c r="I270" s="98"/>
    </row>
    <row r="271" spans="6:9" ht="12.75">
      <c r="F271" s="98"/>
      <c r="G271" s="98"/>
      <c r="H271" s="98"/>
      <c r="I271" s="98"/>
    </row>
    <row r="272" spans="6:9" ht="12.75">
      <c r="F272" s="98"/>
      <c r="G272" s="98"/>
      <c r="H272" s="98"/>
      <c r="I272" s="98"/>
    </row>
    <row r="273" spans="6:9" ht="12.75">
      <c r="F273" s="98"/>
      <c r="G273" s="98"/>
      <c r="H273" s="98"/>
      <c r="I273" s="98"/>
    </row>
    <row r="274" spans="6:9" ht="12.75">
      <c r="F274" s="98"/>
      <c r="G274" s="98"/>
      <c r="H274" s="98"/>
      <c r="I274" s="98"/>
    </row>
    <row r="275" spans="6:9" ht="12.75">
      <c r="F275" s="98"/>
      <c r="G275" s="98"/>
      <c r="H275" s="98"/>
      <c r="I275" s="98"/>
    </row>
    <row r="276" spans="6:9" ht="12.75">
      <c r="F276" s="98"/>
      <c r="G276" s="98"/>
      <c r="H276" s="98"/>
      <c r="I276" s="98"/>
    </row>
    <row r="277" spans="6:9" ht="12.75">
      <c r="F277" s="98"/>
      <c r="G277" s="98"/>
      <c r="H277" s="98"/>
      <c r="I277" s="98"/>
    </row>
    <row r="278" spans="6:9" ht="12.75">
      <c r="F278" s="98"/>
      <c r="G278" s="98"/>
      <c r="H278" s="98"/>
      <c r="I278" s="98"/>
    </row>
    <row r="279" spans="6:9" ht="12.75">
      <c r="F279" s="98"/>
      <c r="G279" s="98"/>
      <c r="H279" s="98"/>
      <c r="I279" s="98"/>
    </row>
    <row r="280" spans="6:9" ht="12.75">
      <c r="F280" s="98"/>
      <c r="G280" s="98"/>
      <c r="H280" s="98"/>
      <c r="I280" s="98"/>
    </row>
    <row r="281" spans="6:9" ht="12.75">
      <c r="F281" s="98"/>
      <c r="G281" s="98"/>
      <c r="H281" s="98"/>
      <c r="I281" s="98"/>
    </row>
    <row r="282" spans="6:9" ht="12.75">
      <c r="F282" s="98"/>
      <c r="G282" s="98"/>
      <c r="H282" s="98"/>
      <c r="I282" s="98"/>
    </row>
    <row r="283" spans="6:9" ht="12.75">
      <c r="F283" s="98"/>
      <c r="G283" s="98"/>
      <c r="H283" s="98"/>
      <c r="I283" s="98"/>
    </row>
    <row r="284" spans="6:9" ht="12.75">
      <c r="F284" s="98"/>
      <c r="G284" s="98"/>
      <c r="H284" s="98"/>
      <c r="I284" s="98"/>
    </row>
    <row r="285" spans="6:9" ht="12.75">
      <c r="F285" s="98"/>
      <c r="G285" s="98"/>
      <c r="H285" s="98"/>
      <c r="I285" s="98"/>
    </row>
    <row r="286" spans="6:9" ht="12.75">
      <c r="F286" s="98"/>
      <c r="G286" s="98"/>
      <c r="H286" s="98"/>
      <c r="I286" s="98"/>
    </row>
    <row r="287" spans="6:9" ht="12.75">
      <c r="F287" s="98"/>
      <c r="G287" s="98"/>
      <c r="H287" s="98"/>
      <c r="I287" s="98"/>
    </row>
    <row r="288" spans="6:9" ht="12.75">
      <c r="F288" s="98"/>
      <c r="G288" s="98"/>
      <c r="H288" s="98"/>
      <c r="I288" s="98"/>
    </row>
    <row r="289" spans="6:9" ht="12.75">
      <c r="F289" s="98"/>
      <c r="G289" s="98"/>
      <c r="H289" s="98"/>
      <c r="I289" s="98"/>
    </row>
    <row r="290" spans="6:9" ht="12.75">
      <c r="F290" s="98"/>
      <c r="G290" s="98"/>
      <c r="H290" s="98"/>
      <c r="I290" s="98"/>
    </row>
    <row r="291" spans="6:9" ht="12.75">
      <c r="F291" s="98"/>
      <c r="G291" s="98"/>
      <c r="H291" s="98"/>
      <c r="I291" s="98"/>
    </row>
    <row r="292" spans="6:9" ht="12.75">
      <c r="F292" s="98"/>
      <c r="G292" s="98"/>
      <c r="H292" s="98"/>
      <c r="I292" s="98"/>
    </row>
    <row r="293" spans="6:9" ht="12.75">
      <c r="F293" s="98"/>
      <c r="G293" s="98"/>
      <c r="H293" s="98"/>
      <c r="I293" s="98"/>
    </row>
    <row r="294" spans="6:9" ht="12.75">
      <c r="F294" s="98"/>
      <c r="G294" s="98"/>
      <c r="H294" s="98"/>
      <c r="I294" s="98"/>
    </row>
    <row r="295" spans="6:9" ht="12.75">
      <c r="F295" s="98"/>
      <c r="G295" s="98"/>
      <c r="H295" s="98"/>
      <c r="I295" s="98"/>
    </row>
    <row r="296" spans="6:9" ht="12.75">
      <c r="F296" s="98"/>
      <c r="G296" s="98"/>
      <c r="H296" s="98"/>
      <c r="I296" s="98"/>
    </row>
    <row r="297" spans="6:9" ht="12.75">
      <c r="F297" s="98"/>
      <c r="G297" s="98"/>
      <c r="H297" s="98"/>
      <c r="I297" s="98"/>
    </row>
    <row r="298" spans="6:9" ht="12.75">
      <c r="F298" s="98"/>
      <c r="G298" s="98"/>
      <c r="H298" s="98"/>
      <c r="I298" s="98"/>
    </row>
    <row r="299" spans="6:9" ht="12.75">
      <c r="F299" s="98"/>
      <c r="G299" s="98"/>
      <c r="H299" s="98"/>
      <c r="I299" s="98"/>
    </row>
    <row r="300" spans="6:9" ht="12.75">
      <c r="F300" s="98"/>
      <c r="G300" s="98"/>
      <c r="H300" s="98"/>
      <c r="I300" s="98"/>
    </row>
    <row r="301" spans="6:9" ht="12.75">
      <c r="F301" s="98"/>
      <c r="G301" s="98"/>
      <c r="H301" s="98"/>
      <c r="I301" s="98"/>
    </row>
    <row r="302" spans="6:9" ht="12.75">
      <c r="F302" s="98"/>
      <c r="G302" s="98"/>
      <c r="H302" s="98"/>
      <c r="I302" s="98"/>
    </row>
    <row r="303" spans="6:9" ht="12.75">
      <c r="F303" s="98"/>
      <c r="G303" s="98"/>
      <c r="H303" s="98"/>
      <c r="I303" s="98"/>
    </row>
    <row r="304" spans="6:9" ht="12.75">
      <c r="F304" s="98"/>
      <c r="G304" s="98"/>
      <c r="H304" s="98"/>
      <c r="I304" s="98"/>
    </row>
    <row r="305" spans="6:9" ht="12.75">
      <c r="F305" s="98"/>
      <c r="G305" s="98"/>
      <c r="H305" s="98"/>
      <c r="I305" s="98"/>
    </row>
    <row r="306" spans="6:9" ht="12.75">
      <c r="F306" s="98"/>
      <c r="G306" s="98"/>
      <c r="H306" s="98"/>
      <c r="I306" s="98"/>
    </row>
    <row r="307" spans="6:9" ht="12.75">
      <c r="F307" s="98"/>
      <c r="G307" s="98"/>
      <c r="H307" s="98"/>
      <c r="I307" s="98"/>
    </row>
    <row r="308" spans="6:9" ht="12.75">
      <c r="F308" s="98"/>
      <c r="G308" s="98"/>
      <c r="H308" s="98"/>
      <c r="I308" s="98"/>
    </row>
    <row r="309" spans="6:9" ht="12.75">
      <c r="F309" s="98"/>
      <c r="G309" s="98"/>
      <c r="H309" s="98"/>
      <c r="I309" s="98"/>
    </row>
    <row r="310" spans="6:9" ht="12.75">
      <c r="F310" s="98"/>
      <c r="G310" s="98"/>
      <c r="H310" s="98"/>
      <c r="I310" s="98"/>
    </row>
    <row r="311" spans="6:9" ht="12.75">
      <c r="F311" s="98"/>
      <c r="G311" s="98"/>
      <c r="H311" s="98"/>
      <c r="I311" s="98"/>
    </row>
    <row r="312" spans="6:9" ht="12.75">
      <c r="F312" s="98"/>
      <c r="G312" s="98"/>
      <c r="H312" s="98"/>
      <c r="I312" s="98"/>
    </row>
    <row r="313" spans="6:9" ht="12.75">
      <c r="F313" s="98"/>
      <c r="G313" s="98"/>
      <c r="H313" s="98"/>
      <c r="I313" s="98"/>
    </row>
    <row r="314" spans="6:9" ht="12.75">
      <c r="F314" s="98"/>
      <c r="G314" s="98"/>
      <c r="H314" s="98"/>
      <c r="I314" s="98"/>
    </row>
    <row r="315" spans="6:9" ht="12.75">
      <c r="F315" s="98"/>
      <c r="G315" s="98"/>
      <c r="H315" s="98"/>
      <c r="I315" s="98"/>
    </row>
    <row r="316" spans="6:9" ht="12.75">
      <c r="F316" s="98"/>
      <c r="G316" s="98"/>
      <c r="H316" s="98"/>
      <c r="I316" s="98"/>
    </row>
    <row r="317" spans="6:9" ht="12.75">
      <c r="F317" s="98"/>
      <c r="G317" s="98"/>
      <c r="H317" s="98"/>
      <c r="I317" s="98"/>
    </row>
    <row r="318" spans="6:9" ht="12.75">
      <c r="F318" s="98"/>
      <c r="G318" s="98"/>
      <c r="H318" s="98"/>
      <c r="I318" s="98"/>
    </row>
    <row r="319" spans="6:9" ht="12.75">
      <c r="F319" s="98"/>
      <c r="G319" s="98"/>
      <c r="H319" s="98"/>
      <c r="I319" s="98"/>
    </row>
    <row r="320" spans="6:9" ht="12.75">
      <c r="F320" s="98"/>
      <c r="G320" s="98"/>
      <c r="H320" s="98"/>
      <c r="I320" s="98"/>
    </row>
    <row r="321" spans="6:9" ht="12.75">
      <c r="F321" s="98"/>
      <c r="G321" s="98"/>
      <c r="H321" s="98"/>
      <c r="I321" s="98"/>
    </row>
    <row r="322" spans="6:9" ht="12.75">
      <c r="F322" s="98"/>
      <c r="G322" s="98"/>
      <c r="H322" s="98"/>
      <c r="I322" s="98"/>
    </row>
    <row r="323" spans="6:9" ht="12.75">
      <c r="F323" s="98"/>
      <c r="G323" s="98"/>
      <c r="H323" s="98"/>
      <c r="I323" s="98"/>
    </row>
    <row r="324" spans="6:9" ht="12.75">
      <c r="F324" s="98"/>
      <c r="G324" s="98"/>
      <c r="H324" s="98"/>
      <c r="I324" s="98"/>
    </row>
    <row r="325" spans="6:9" ht="12.75">
      <c r="F325" s="98"/>
      <c r="G325" s="98"/>
      <c r="H325" s="98"/>
      <c r="I325" s="98"/>
    </row>
    <row r="326" spans="6:9" ht="12.75">
      <c r="F326" s="98"/>
      <c r="G326" s="98"/>
      <c r="H326" s="98"/>
      <c r="I326" s="98"/>
    </row>
    <row r="327" spans="6:9" ht="12.75">
      <c r="F327" s="98"/>
      <c r="G327" s="98"/>
      <c r="H327" s="98"/>
      <c r="I327" s="98"/>
    </row>
    <row r="328" spans="6:9" ht="12.75">
      <c r="F328" s="98"/>
      <c r="G328" s="98"/>
      <c r="H328" s="98"/>
      <c r="I328" s="98"/>
    </row>
    <row r="329" spans="6:9" ht="12.75">
      <c r="F329" s="98"/>
      <c r="G329" s="98"/>
      <c r="H329" s="98"/>
      <c r="I329" s="98"/>
    </row>
    <row r="330" spans="6:9" ht="12.75">
      <c r="F330" s="98"/>
      <c r="G330" s="98"/>
      <c r="H330" s="98"/>
      <c r="I330" s="98"/>
    </row>
    <row r="331" spans="6:9" ht="12.75">
      <c r="F331" s="98"/>
      <c r="G331" s="98"/>
      <c r="H331" s="98"/>
      <c r="I331" s="98"/>
    </row>
    <row r="332" spans="6:9" ht="12.75">
      <c r="F332" s="98"/>
      <c r="G332" s="98"/>
      <c r="H332" s="98"/>
      <c r="I332" s="98"/>
    </row>
    <row r="333" spans="6:9" ht="12.75">
      <c r="F333" s="98"/>
      <c r="G333" s="98"/>
      <c r="H333" s="98"/>
      <c r="I333" s="98"/>
    </row>
    <row r="334" spans="6:9" ht="12.75">
      <c r="F334" s="98"/>
      <c r="G334" s="98"/>
      <c r="H334" s="98"/>
      <c r="I334" s="98"/>
    </row>
    <row r="335" spans="6:9" ht="12.75">
      <c r="F335" s="98"/>
      <c r="G335" s="98"/>
      <c r="H335" s="98"/>
      <c r="I335" s="98"/>
    </row>
    <row r="336" spans="6:9" ht="12.75">
      <c r="F336" s="98"/>
      <c r="G336" s="98"/>
      <c r="H336" s="98"/>
      <c r="I336" s="98"/>
    </row>
    <row r="337" spans="6:9" ht="12.75">
      <c r="F337" s="98"/>
      <c r="G337" s="98"/>
      <c r="H337" s="98"/>
      <c r="I337" s="98"/>
    </row>
    <row r="338" spans="6:9" ht="12.75">
      <c r="F338" s="98"/>
      <c r="G338" s="98"/>
      <c r="H338" s="98"/>
      <c r="I338" s="98"/>
    </row>
    <row r="339" spans="6:9" ht="12.75">
      <c r="F339" s="98"/>
      <c r="G339" s="98"/>
      <c r="H339" s="98"/>
      <c r="I339" s="98"/>
    </row>
    <row r="340" spans="6:9" ht="12.75">
      <c r="F340" s="98"/>
      <c r="G340" s="98"/>
      <c r="H340" s="98"/>
      <c r="I340" s="98"/>
    </row>
    <row r="341" spans="6:9" ht="12.75">
      <c r="F341" s="98"/>
      <c r="G341" s="98"/>
      <c r="H341" s="98"/>
      <c r="I341" s="98"/>
    </row>
    <row r="342" spans="6:9" ht="12.75">
      <c r="F342" s="98"/>
      <c r="G342" s="98"/>
      <c r="H342" s="98"/>
      <c r="I342" s="98"/>
    </row>
    <row r="343" spans="6:9" ht="12.75">
      <c r="F343" s="98"/>
      <c r="G343" s="98"/>
      <c r="H343" s="98"/>
      <c r="I343" s="98"/>
    </row>
    <row r="344" spans="6:9" ht="12.75">
      <c r="F344" s="98"/>
      <c r="G344" s="98"/>
      <c r="H344" s="98"/>
      <c r="I344" s="98"/>
    </row>
    <row r="345" spans="6:9" ht="12.75">
      <c r="F345" s="98"/>
      <c r="G345" s="98"/>
      <c r="H345" s="98"/>
      <c r="I345" s="98"/>
    </row>
    <row r="346" spans="6:9" ht="12.75">
      <c r="F346" s="98"/>
      <c r="G346" s="98"/>
      <c r="H346" s="98"/>
      <c r="I346" s="98"/>
    </row>
    <row r="347" spans="6:9" ht="12.75">
      <c r="F347" s="98"/>
      <c r="G347" s="98"/>
      <c r="H347" s="98"/>
      <c r="I347" s="98"/>
    </row>
    <row r="348" spans="6:9" ht="12.75">
      <c r="F348" s="98"/>
      <c r="G348" s="98"/>
      <c r="H348" s="98"/>
      <c r="I348" s="98"/>
    </row>
    <row r="349" spans="6:9" ht="12.75">
      <c r="F349" s="98"/>
      <c r="G349" s="98"/>
      <c r="H349" s="98"/>
      <c r="I349" s="98"/>
    </row>
    <row r="350" spans="6:9" ht="12.75">
      <c r="F350" s="98"/>
      <c r="G350" s="98"/>
      <c r="H350" s="98"/>
      <c r="I350" s="98"/>
    </row>
    <row r="351" spans="6:9" ht="12.75">
      <c r="F351" s="98"/>
      <c r="G351" s="98"/>
      <c r="H351" s="98"/>
      <c r="I351" s="98"/>
    </row>
    <row r="352" spans="6:9" ht="12.75">
      <c r="F352" s="98"/>
      <c r="G352" s="98"/>
      <c r="H352" s="98"/>
      <c r="I352" s="98"/>
    </row>
    <row r="353" spans="6:9" ht="12.75">
      <c r="F353" s="98"/>
      <c r="G353" s="98"/>
      <c r="H353" s="98"/>
      <c r="I353" s="98"/>
    </row>
    <row r="354" spans="6:9" ht="12.75">
      <c r="F354" s="98"/>
      <c r="G354" s="98"/>
      <c r="H354" s="98"/>
      <c r="I354" s="98"/>
    </row>
    <row r="355" spans="6:9" ht="12.75">
      <c r="F355" s="98"/>
      <c r="G355" s="98"/>
      <c r="H355" s="98"/>
      <c r="I355" s="98"/>
    </row>
    <row r="356" spans="6:9" ht="12.75">
      <c r="F356" s="98"/>
      <c r="G356" s="98"/>
      <c r="H356" s="98"/>
      <c r="I356" s="98"/>
    </row>
    <row r="357" spans="6:9" ht="12.75">
      <c r="F357" s="98"/>
      <c r="G357" s="98"/>
      <c r="H357" s="98"/>
      <c r="I357" s="98"/>
    </row>
    <row r="358" spans="6:9" ht="12.75">
      <c r="F358" s="98"/>
      <c r="G358" s="98"/>
      <c r="H358" s="98"/>
      <c r="I358" s="98"/>
    </row>
    <row r="359" spans="6:9" ht="12.75">
      <c r="F359" s="98"/>
      <c r="G359" s="98"/>
      <c r="H359" s="98"/>
      <c r="I359" s="98"/>
    </row>
    <row r="360" spans="6:9" ht="12.75">
      <c r="F360" s="98"/>
      <c r="G360" s="98"/>
      <c r="H360" s="98"/>
      <c r="I360" s="98"/>
    </row>
    <row r="361" spans="6:9" ht="12.75">
      <c r="F361" s="98"/>
      <c r="G361" s="98"/>
      <c r="H361" s="98"/>
      <c r="I361" s="98"/>
    </row>
    <row r="362" spans="6:9" ht="12.75">
      <c r="F362" s="98"/>
      <c r="G362" s="98"/>
      <c r="H362" s="98"/>
      <c r="I362" s="98"/>
    </row>
    <row r="363" spans="6:9" ht="12.75">
      <c r="F363" s="98"/>
      <c r="G363" s="98"/>
      <c r="H363" s="98"/>
      <c r="I363" s="98"/>
    </row>
    <row r="364" spans="6:9" ht="12.75">
      <c r="F364" s="98"/>
      <c r="G364" s="98"/>
      <c r="H364" s="98"/>
      <c r="I364" s="98"/>
    </row>
    <row r="365" spans="6:9" ht="12.75">
      <c r="F365" s="98"/>
      <c r="G365" s="98"/>
      <c r="H365" s="98"/>
      <c r="I365" s="98"/>
    </row>
    <row r="366" spans="6:9" ht="12.75">
      <c r="F366" s="98"/>
      <c r="G366" s="98"/>
      <c r="H366" s="98"/>
      <c r="I366" s="98"/>
    </row>
    <row r="367" spans="6:9" ht="12.75">
      <c r="F367" s="98"/>
      <c r="G367" s="98"/>
      <c r="H367" s="98"/>
      <c r="I367" s="98"/>
    </row>
    <row r="368" spans="6:9" ht="12.75">
      <c r="F368" s="98"/>
      <c r="G368" s="98"/>
      <c r="H368" s="98"/>
      <c r="I368" s="98"/>
    </row>
    <row r="369" spans="6:9" ht="12.75">
      <c r="F369" s="98"/>
      <c r="G369" s="98"/>
      <c r="H369" s="98"/>
      <c r="I369" s="98"/>
    </row>
    <row r="370" spans="6:9" ht="12.75">
      <c r="F370" s="98"/>
      <c r="G370" s="98"/>
      <c r="H370" s="98"/>
      <c r="I370" s="98"/>
    </row>
    <row r="371" spans="6:9" ht="12.75">
      <c r="F371" s="98"/>
      <c r="G371" s="98"/>
      <c r="H371" s="98"/>
      <c r="I371" s="98"/>
    </row>
    <row r="372" spans="6:9" ht="12.75">
      <c r="F372" s="98"/>
      <c r="G372" s="98"/>
      <c r="H372" s="98"/>
      <c r="I372" s="98"/>
    </row>
    <row r="373" spans="6:9" ht="12.75">
      <c r="F373" s="98"/>
      <c r="G373" s="98"/>
      <c r="H373" s="98"/>
      <c r="I373" s="98"/>
    </row>
    <row r="374" spans="6:9" ht="12.75">
      <c r="F374" s="98"/>
      <c r="G374" s="98"/>
      <c r="H374" s="98"/>
      <c r="I374" s="98"/>
    </row>
    <row r="375" spans="6:9" ht="12.75">
      <c r="F375" s="98"/>
      <c r="G375" s="98"/>
      <c r="H375" s="98"/>
      <c r="I375" s="98"/>
    </row>
    <row r="376" spans="6:9" ht="12.75">
      <c r="F376" s="98"/>
      <c r="G376" s="98"/>
      <c r="H376" s="98"/>
      <c r="I376" s="98"/>
    </row>
    <row r="377" spans="6:9" ht="12.75">
      <c r="F377" s="98"/>
      <c r="G377" s="98"/>
      <c r="H377" s="98"/>
      <c r="I377" s="98"/>
    </row>
    <row r="378" spans="6:9" ht="12.75">
      <c r="F378" s="98"/>
      <c r="G378" s="98"/>
      <c r="H378" s="98"/>
      <c r="I378" s="98"/>
    </row>
    <row r="379" spans="6:9" ht="12.75">
      <c r="F379" s="98"/>
      <c r="G379" s="98"/>
      <c r="H379" s="98"/>
      <c r="I379" s="98"/>
    </row>
    <row r="380" spans="6:9" ht="12.75">
      <c r="F380" s="98"/>
      <c r="G380" s="98"/>
      <c r="H380" s="98"/>
      <c r="I380" s="98"/>
    </row>
    <row r="381" spans="6:9" ht="12.75">
      <c r="F381" s="98"/>
      <c r="G381" s="98"/>
      <c r="H381" s="98"/>
      <c r="I381" s="98"/>
    </row>
    <row r="382" spans="6:9" ht="12.75">
      <c r="F382" s="98"/>
      <c r="G382" s="98"/>
      <c r="H382" s="98"/>
      <c r="I382" s="98"/>
    </row>
    <row r="383" spans="6:9" ht="12.75">
      <c r="F383" s="98"/>
      <c r="G383" s="98"/>
      <c r="H383" s="98"/>
      <c r="I383" s="98"/>
    </row>
    <row r="384" spans="6:9" ht="12.75">
      <c r="F384" s="98"/>
      <c r="G384" s="98"/>
      <c r="H384" s="98"/>
      <c r="I384" s="98"/>
    </row>
    <row r="385" spans="6:9" ht="12.75">
      <c r="F385" s="98"/>
      <c r="G385" s="98"/>
      <c r="H385" s="98"/>
      <c r="I385" s="98"/>
    </row>
    <row r="386" spans="6:9" ht="12.75">
      <c r="F386" s="98"/>
      <c r="G386" s="98"/>
      <c r="H386" s="98"/>
      <c r="I386" s="98"/>
    </row>
    <row r="387" spans="6:9" ht="12.75">
      <c r="F387" s="98"/>
      <c r="G387" s="98"/>
      <c r="H387" s="98"/>
      <c r="I387" s="98"/>
    </row>
    <row r="388" spans="6:9" ht="12.75">
      <c r="F388" s="98"/>
      <c r="G388" s="98"/>
      <c r="H388" s="98"/>
      <c r="I388" s="98"/>
    </row>
    <row r="389" spans="6:9" ht="12.75">
      <c r="F389" s="98"/>
      <c r="G389" s="98"/>
      <c r="H389" s="98"/>
      <c r="I389" s="98"/>
    </row>
    <row r="390" spans="6:9" ht="12.75">
      <c r="F390" s="98"/>
      <c r="G390" s="98"/>
      <c r="H390" s="98"/>
      <c r="I390" s="98"/>
    </row>
    <row r="391" spans="6:9" ht="12.75">
      <c r="F391" s="98"/>
      <c r="G391" s="98"/>
      <c r="H391" s="98"/>
      <c r="I391" s="98"/>
    </row>
    <row r="392" spans="6:9" ht="12.75">
      <c r="F392" s="98"/>
      <c r="G392" s="98"/>
      <c r="H392" s="98"/>
      <c r="I392" s="98"/>
    </row>
    <row r="393" spans="6:9" ht="12.75">
      <c r="F393" s="98"/>
      <c r="G393" s="98"/>
      <c r="H393" s="98"/>
      <c r="I393" s="98"/>
    </row>
    <row r="394" spans="6:9" ht="12.75">
      <c r="F394" s="98"/>
      <c r="G394" s="98"/>
      <c r="H394" s="98"/>
      <c r="I394" s="98"/>
    </row>
    <row r="395" spans="6:9" ht="12.75">
      <c r="F395" s="98"/>
      <c r="G395" s="98"/>
      <c r="H395" s="98"/>
      <c r="I395" s="98"/>
    </row>
    <row r="396" spans="6:9" ht="12.75">
      <c r="F396" s="98"/>
      <c r="G396" s="98"/>
      <c r="H396" s="98"/>
      <c r="I396" s="98"/>
    </row>
    <row r="397" spans="6:9" ht="12.75">
      <c r="F397" s="98"/>
      <c r="G397" s="98"/>
      <c r="H397" s="98"/>
      <c r="I397" s="98"/>
    </row>
    <row r="398" spans="6:9" ht="12.75">
      <c r="F398" s="98"/>
      <c r="G398" s="98"/>
      <c r="H398" s="98"/>
      <c r="I398" s="98"/>
    </row>
    <row r="399" spans="6:9" ht="12.75">
      <c r="F399" s="98"/>
      <c r="G399" s="98"/>
      <c r="H399" s="98"/>
      <c r="I399" s="98"/>
    </row>
    <row r="400" spans="6:9" ht="12.75">
      <c r="F400" s="98"/>
      <c r="G400" s="98"/>
      <c r="H400" s="98"/>
      <c r="I400" s="98"/>
    </row>
    <row r="401" spans="6:9" ht="12.75">
      <c r="F401" s="98"/>
      <c r="G401" s="98"/>
      <c r="H401" s="98"/>
      <c r="I401" s="98"/>
    </row>
    <row r="402" spans="6:9" ht="12.75">
      <c r="F402" s="98"/>
      <c r="G402" s="98"/>
      <c r="H402" s="98"/>
      <c r="I402" s="98"/>
    </row>
    <row r="403" spans="6:9" ht="12.75">
      <c r="F403" s="98"/>
      <c r="G403" s="98"/>
      <c r="H403" s="98"/>
      <c r="I403" s="98"/>
    </row>
    <row r="404" spans="6:9" ht="12.75">
      <c r="F404" s="98"/>
      <c r="G404" s="98"/>
      <c r="H404" s="98"/>
      <c r="I404" s="98"/>
    </row>
    <row r="405" spans="6:9" ht="12.75">
      <c r="F405" s="98"/>
      <c r="G405" s="98"/>
      <c r="H405" s="98"/>
      <c r="I405" s="98"/>
    </row>
    <row r="406" spans="6:9" ht="12.75">
      <c r="F406" s="98"/>
      <c r="G406" s="98"/>
      <c r="H406" s="98"/>
      <c r="I406" s="98"/>
    </row>
    <row r="407" spans="6:9" ht="12.75">
      <c r="F407" s="98"/>
      <c r="G407" s="98"/>
      <c r="H407" s="98"/>
      <c r="I407" s="98"/>
    </row>
    <row r="408" spans="6:9" ht="12.75">
      <c r="F408" s="98"/>
      <c r="G408" s="98"/>
      <c r="H408" s="98"/>
      <c r="I408" s="98"/>
    </row>
    <row r="409" spans="6:9" ht="12.75">
      <c r="F409" s="98"/>
      <c r="G409" s="98"/>
      <c r="H409" s="98"/>
      <c r="I409" s="98"/>
    </row>
    <row r="410" spans="6:9" ht="12.75">
      <c r="F410" s="98"/>
      <c r="G410" s="98"/>
      <c r="H410" s="98"/>
      <c r="I410" s="98"/>
    </row>
    <row r="411" spans="6:9" ht="12.75">
      <c r="F411" s="98"/>
      <c r="G411" s="98"/>
      <c r="H411" s="98"/>
      <c r="I411" s="98"/>
    </row>
    <row r="412" spans="6:9" ht="12.75">
      <c r="F412" s="98"/>
      <c r="G412" s="98"/>
      <c r="H412" s="98"/>
      <c r="I412" s="98"/>
    </row>
    <row r="413" spans="6:9" ht="12.75">
      <c r="F413" s="98"/>
      <c r="G413" s="98"/>
      <c r="H413" s="98"/>
      <c r="I413" s="98"/>
    </row>
    <row r="414" spans="6:9" ht="12.75">
      <c r="F414" s="98"/>
      <c r="G414" s="98"/>
      <c r="H414" s="98"/>
      <c r="I414" s="98"/>
    </row>
    <row r="415" spans="6:9" ht="12.75">
      <c r="F415" s="98"/>
      <c r="G415" s="98"/>
      <c r="H415" s="98"/>
      <c r="I415" s="98"/>
    </row>
    <row r="416" spans="6:9" ht="12.75">
      <c r="F416" s="98"/>
      <c r="G416" s="98"/>
      <c r="H416" s="98"/>
      <c r="I416" s="98"/>
    </row>
    <row r="417" spans="6:9" ht="12.75">
      <c r="F417" s="98"/>
      <c r="G417" s="98"/>
      <c r="H417" s="98"/>
      <c r="I417" s="98"/>
    </row>
    <row r="418" spans="6:9" ht="12.75">
      <c r="F418" s="98"/>
      <c r="G418" s="98"/>
      <c r="H418" s="98"/>
      <c r="I418" s="98"/>
    </row>
    <row r="419" spans="6:9" ht="12.75">
      <c r="F419" s="98"/>
      <c r="G419" s="98"/>
      <c r="H419" s="98"/>
      <c r="I419" s="98"/>
    </row>
    <row r="420" spans="6:9" ht="12.75">
      <c r="F420" s="98"/>
      <c r="G420" s="98"/>
      <c r="H420" s="98"/>
      <c r="I420" s="98"/>
    </row>
    <row r="421" spans="6:9" ht="12.75">
      <c r="F421" s="98"/>
      <c r="G421" s="98"/>
      <c r="H421" s="98"/>
      <c r="I421" s="98"/>
    </row>
    <row r="422" spans="6:9" ht="12.75">
      <c r="F422" s="98"/>
      <c r="G422" s="98"/>
      <c r="H422" s="98"/>
      <c r="I422" s="98"/>
    </row>
    <row r="423" spans="6:9" ht="12.75">
      <c r="F423" s="98"/>
      <c r="G423" s="98"/>
      <c r="H423" s="98"/>
      <c r="I423" s="98"/>
    </row>
    <row r="424" spans="6:9" ht="12.75">
      <c r="F424" s="98"/>
      <c r="G424" s="98"/>
      <c r="H424" s="98"/>
      <c r="I424" s="98"/>
    </row>
    <row r="425" spans="6:9" ht="12.75">
      <c r="F425" s="98"/>
      <c r="G425" s="98"/>
      <c r="H425" s="98"/>
      <c r="I425" s="98"/>
    </row>
    <row r="426" spans="6:9" ht="12.75">
      <c r="F426" s="98"/>
      <c r="G426" s="98"/>
      <c r="H426" s="98"/>
      <c r="I426" s="98"/>
    </row>
    <row r="427" spans="6:9" ht="12.75">
      <c r="F427" s="98"/>
      <c r="G427" s="98"/>
      <c r="H427" s="98"/>
      <c r="I427" s="98"/>
    </row>
    <row r="428" spans="6:9" ht="12.75">
      <c r="F428" s="98"/>
      <c r="G428" s="98"/>
      <c r="H428" s="98"/>
      <c r="I428" s="98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В.П.</dc:creator>
  <cp:keywords/>
  <dc:description>17.2.15</dc:description>
  <cp:lastModifiedBy>Glbuh</cp:lastModifiedBy>
  <cp:lastPrinted>2018-03-06T07:44:12Z</cp:lastPrinted>
  <dcterms:created xsi:type="dcterms:W3CDTF">2010-08-04T13:35:22Z</dcterms:created>
  <dcterms:modified xsi:type="dcterms:W3CDTF">2018-04-27T06:02:16Z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FORMA3.PSK</vt:lpwstr>
  </property>
  <property fmtid="{D5CDD505-2E9C-101B-9397-08002B2CF9AE}" pid="3" name="CurrentVersion">
    <vt:lpwstr>17.2.15</vt:lpwstr>
  </property>
  <property fmtid="{D5CDD505-2E9C-101B-9397-08002B2CF9AE}" pid="4" name="Status">
    <vt:lpwstr>1</vt:lpwstr>
  </property>
</Properties>
</file>